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1"/>
  </bookViews>
  <sheets>
    <sheet name="NORMAL CASH CALLS" sheetId="1" r:id="rId1"/>
    <sheet name="HNI CASH CALLS" sheetId="2" r:id="rId2"/>
    <sheet name="BTST CASH CALLS" sheetId="3" r:id="rId3"/>
  </sheets>
  <definedNames/>
  <calcPr fullCalcOnLoad="1"/>
</workbook>
</file>

<file path=xl/sharedStrings.xml><?xml version="1.0" encoding="utf-8"?>
<sst xmlns="http://schemas.openxmlformats.org/spreadsheetml/2006/main" count="5332" uniqueCount="534">
  <si>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</si>
  <si>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</si>
  <si>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</si>
  <si>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</si>
  <si>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</si>
  <si>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</si>
  <si>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</si>
  <si>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</si>
  <si>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</si>
  <si>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</si>
  <si>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</si>
  <si>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</si>
  <si>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</si>
  <si>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</si>
  <si>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</si>
  <si>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</si>
  <si>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</si>
  <si>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</si>
  <si>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</si>
  <si>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</si>
  <si>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</si>
  <si>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</si>
  <si>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PETRONET LNG</t>
  </si>
  <si>
    <t>CESC</t>
  </si>
  <si>
    <t>CEAT</t>
  </si>
  <si>
    <t>ESCORT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</si>
  <si>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</si>
  <si>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</si>
  <si>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</si>
  <si>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</si>
  <si>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</si>
  <si>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</si>
  <si>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</si>
  <si>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</si>
  <si>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</si>
  <si>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</si>
  <si>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</si>
  <si>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</si>
  <si>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</si>
  <si>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</si>
  <si>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</si>
  <si>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</si>
  <si>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</si>
  <si>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</si>
  <si>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KOTAK MAHINDRA BANK</t>
  </si>
  <si>
    <t>RADICO KHAITAN</t>
  </si>
  <si>
    <t>SRT</t>
  </si>
  <si>
    <t>BEML</t>
  </si>
  <si>
    <t>HDFC LTD.</t>
  </si>
  <si>
    <t>YES BANK</t>
  </si>
  <si>
    <t>TATA INVEST</t>
  </si>
  <si>
    <t>EXIDE IND</t>
  </si>
  <si>
    <t>IGL</t>
  </si>
  <si>
    <t>GUJRAT STATE PETRONET</t>
  </si>
  <si>
    <t>DEEPAK FERT.</t>
  </si>
  <si>
    <t>MRPL</t>
  </si>
  <si>
    <t>L&amp;TFH</t>
  </si>
  <si>
    <t>UPL</t>
  </si>
  <si>
    <t>DHAMPUR SUGAR</t>
  </si>
  <si>
    <t>BHARTI AIRTEL</t>
  </si>
  <si>
    <t>TITAGRAH WAGON</t>
  </si>
  <si>
    <t>RAJESH EXPORT</t>
  </si>
  <si>
    <t>EMAMI</t>
  </si>
  <si>
    <t>DELTA CORP</t>
  </si>
  <si>
    <t>INFIBEAM</t>
  </si>
  <si>
    <t>STERLITE TECH</t>
  </si>
  <si>
    <t>NBCC</t>
  </si>
  <si>
    <t>EROS MEDIA</t>
  </si>
  <si>
    <t>BIOCON</t>
  </si>
  <si>
    <t>JUBLFOOD</t>
  </si>
  <si>
    <t>RAIN IND</t>
  </si>
  <si>
    <t>GUJRAT NARMADA VALLEY</t>
  </si>
  <si>
    <t>BODAL CHEM</t>
  </si>
  <si>
    <t>AU SMALL FINANCE</t>
  </si>
  <si>
    <t>CDSL</t>
  </si>
  <si>
    <t>UJJIVAN</t>
  </si>
  <si>
    <t>DATAMATICS</t>
  </si>
  <si>
    <t>TATAELXSI</t>
  </si>
  <si>
    <t>TATAGLOBAL</t>
  </si>
  <si>
    <t>LUPIN</t>
  </si>
  <si>
    <t>TATA ELXSI</t>
  </si>
  <si>
    <t>FORTIS HEALTHCARE</t>
  </si>
  <si>
    <t>BHARAT FINANCE</t>
  </si>
  <si>
    <t>TORRENT PHARMA</t>
  </si>
  <si>
    <t>GODREJ CONSUMER</t>
  </si>
  <si>
    <t>EQUITY CASH Daily Call Performance Report  JUNE-2017</t>
  </si>
  <si>
    <t>GRASIM</t>
  </si>
  <si>
    <t>GODFREY PHILLIPS</t>
  </si>
  <si>
    <t>TITAN</t>
  </si>
  <si>
    <t>HINDZINC</t>
  </si>
  <si>
    <t>KSCL</t>
  </si>
  <si>
    <t>WOCKPHARMA</t>
  </si>
  <si>
    <t>ADITYA BIRLA NUVO</t>
  </si>
  <si>
    <t>ZEEL</t>
  </si>
  <si>
    <t>SELL</t>
  </si>
  <si>
    <t>BHARATGEAR</t>
  </si>
  <si>
    <t>TATACOMM</t>
  </si>
  <si>
    <t>HEXAWARE TECH</t>
  </si>
  <si>
    <t>MAX FINANCIAL</t>
  </si>
  <si>
    <t>COLPAL</t>
  </si>
  <si>
    <t>UJJIVAN FINANCE</t>
  </si>
  <si>
    <t>SUN TV</t>
  </si>
  <si>
    <t>BHARAT FORGE</t>
  </si>
  <si>
    <t>CADILA HEALTH CARE</t>
  </si>
  <si>
    <t>MINDTREE</t>
  </si>
  <si>
    <t>WIPRO</t>
  </si>
  <si>
    <t>EQUITY CASH Daily Call Performance Report MAY-2017</t>
  </si>
  <si>
    <t>Value rs 1 lakh</t>
  </si>
  <si>
    <t>RELCAPITAL</t>
  </si>
  <si>
    <t xml:space="preserve">MOTHERSONSUMI </t>
  </si>
  <si>
    <t>TATA CHEM</t>
  </si>
  <si>
    <t>DISHMAN PHARMA</t>
  </si>
  <si>
    <t>PC JEWELLERS</t>
  </si>
  <si>
    <t>ITC</t>
  </si>
  <si>
    <t>KEC</t>
  </si>
  <si>
    <t>INFOSYS</t>
  </si>
  <si>
    <t>GAIL</t>
  </si>
  <si>
    <t>TCS</t>
  </si>
  <si>
    <t>TATA GLOBAL</t>
  </si>
  <si>
    <t>TATA STEEL</t>
  </si>
  <si>
    <t>MIRZA INTERNATIONAL</t>
  </si>
  <si>
    <t>WALCHANGAR IND.</t>
  </si>
  <si>
    <t>L T FODD</t>
  </si>
  <si>
    <t>GRANUELS</t>
  </si>
  <si>
    <t>BHARTI INFRATRL</t>
  </si>
  <si>
    <t>UFLEX</t>
  </si>
  <si>
    <t>RAYMOND</t>
  </si>
  <si>
    <t>V GUARD</t>
  </si>
  <si>
    <t>BHUSHAN STEEL</t>
  </si>
  <si>
    <t>BRITANIYA</t>
  </si>
  <si>
    <t>CG POWER AND IND</t>
  </si>
  <si>
    <t>MASTEK</t>
  </si>
  <si>
    <t xml:space="preserve">RBL BANK </t>
  </si>
  <si>
    <t>GODFREY</t>
  </si>
  <si>
    <t xml:space="preserve">BALRAMPUR CHINI </t>
  </si>
  <si>
    <t xml:space="preserve">EROS MEDIA </t>
  </si>
  <si>
    <t xml:space="preserve">CHENNAI PETRO </t>
  </si>
  <si>
    <t xml:space="preserve">EXIDE IND </t>
  </si>
  <si>
    <t xml:space="preserve">MASTEC </t>
  </si>
  <si>
    <t>CADILA HEALTHCARE</t>
  </si>
  <si>
    <t>GSFC</t>
  </si>
  <si>
    <t>SURY ROSHNI</t>
  </si>
  <si>
    <t>ASIAN PAINTS</t>
  </si>
  <si>
    <t>GIC HOUSING FIN</t>
  </si>
  <si>
    <t>CAN BANK</t>
  </si>
  <si>
    <t>RAIN IND.</t>
  </si>
  <si>
    <t>EQUITY CASH Daily Call Performance Report APRIL-2017</t>
  </si>
  <si>
    <t xml:space="preserve">UFLEX </t>
  </si>
  <si>
    <t xml:space="preserve"> NBCC</t>
  </si>
  <si>
    <t xml:space="preserve">FORTIS HEALTH CARE </t>
  </si>
  <si>
    <t xml:space="preserve">CESC  </t>
  </si>
  <si>
    <t xml:space="preserve">TATA MOTORES </t>
  </si>
  <si>
    <t xml:space="preserve"> AMBUJA CEMENT </t>
  </si>
  <si>
    <t>KESORAM</t>
  </si>
  <si>
    <t>SHALIMAR PAINT</t>
  </si>
  <si>
    <t>KESORAMA IND</t>
  </si>
  <si>
    <t>EIL</t>
  </si>
  <si>
    <t>VIVIMED LABS</t>
  </si>
  <si>
    <t xml:space="preserve">ADANIENT  </t>
  </si>
  <si>
    <t>AUROPHARMA</t>
  </si>
  <si>
    <t xml:space="preserve">SHANKARA BUILDING </t>
  </si>
  <si>
    <t>BHARTI INFRATEL</t>
  </si>
  <si>
    <t xml:space="preserve">EID PARRY </t>
  </si>
  <si>
    <t>CANARA BANK</t>
  </si>
  <si>
    <t xml:space="preserve">CENTURY TEXT </t>
  </si>
  <si>
    <t xml:space="preserve">MAX FINANCIAL </t>
  </si>
  <si>
    <t xml:space="preserve"> MAX FINANCIAL</t>
  </si>
  <si>
    <t>AVENUE SUPER MARKET</t>
  </si>
  <si>
    <t>TATA SPONGE</t>
  </si>
  <si>
    <t xml:space="preserve">BGR ENERGY </t>
  </si>
  <si>
    <t>GIC HOUSING</t>
  </si>
  <si>
    <t xml:space="preserve">UJJIVAN FIN </t>
  </si>
  <si>
    <t xml:space="preserve">MCLEOD RUSSEL  </t>
  </si>
  <si>
    <t>TATA MATALIKS</t>
  </si>
  <si>
    <t xml:space="preserve">TATA CHEMICAL </t>
  </si>
  <si>
    <t xml:space="preserve">DABOUR </t>
  </si>
  <si>
    <t xml:space="preserve">PHILIPS CARBON </t>
  </si>
  <si>
    <t xml:space="preserve">ASIAN PAINT </t>
  </si>
  <si>
    <t>EQUITY CASH Daily Call Performance Report  MARCH-2017</t>
  </si>
  <si>
    <t xml:space="preserve">CAPITAL FIRST </t>
  </si>
  <si>
    <t xml:space="preserve">GUJRAT NARMADA VALLEY </t>
  </si>
  <si>
    <t xml:space="preserve"> CASH</t>
  </si>
  <si>
    <t xml:space="preserve">AVENUE SUPER MARKET </t>
  </si>
  <si>
    <t>BF UTILITIES</t>
  </si>
  <si>
    <t xml:space="preserve">RAMCO SYSTEM </t>
  </si>
  <si>
    <t>COLGATE PALMOLIVE</t>
  </si>
  <si>
    <t>REDICO KHAITAN</t>
  </si>
  <si>
    <t>BTST CASH</t>
  </si>
  <si>
    <t>CENTURY TAXTILE</t>
  </si>
  <si>
    <t xml:space="preserve"> BTST CASH</t>
  </si>
  <si>
    <t xml:space="preserve">GUJRAT FLUROCHEM </t>
  </si>
  <si>
    <t>RELIANCE INDUSTRIES</t>
  </si>
  <si>
    <t>TECH MAHINDRA</t>
  </si>
  <si>
    <t>BTST  CASH</t>
  </si>
  <si>
    <t>NCL INDIA</t>
  </si>
  <si>
    <t>BBTC</t>
  </si>
  <si>
    <t>VA TECH WABAG</t>
  </si>
  <si>
    <t xml:space="preserve">PHILLIP CARBON </t>
  </si>
  <si>
    <t xml:space="preserve">DREDGING CORPORATION </t>
  </si>
  <si>
    <t xml:space="preserve">TORRENT PHARMA </t>
  </si>
  <si>
    <t>COX &amp; KINGS</t>
  </si>
  <si>
    <t xml:space="preserve">DREDGING </t>
  </si>
  <si>
    <t>KOLTE PATIL</t>
  </si>
  <si>
    <t>JUST DIAL</t>
  </si>
  <si>
    <t>EROSMEDIA</t>
  </si>
  <si>
    <t>CASTROL INDIA</t>
  </si>
  <si>
    <t>L&amp;T</t>
  </si>
  <si>
    <t>KPR MILL LTD</t>
  </si>
  <si>
    <t xml:space="preserve">BAJAJ ELECRICAL </t>
  </si>
  <si>
    <t>GRUH FINANCE</t>
  </si>
  <si>
    <t>JUBILIANT LIFE SCIENCE</t>
  </si>
  <si>
    <t xml:space="preserve">J.KUMAR IND. </t>
  </si>
  <si>
    <t>JUBILIANT LIFE SCIENCES</t>
  </si>
  <si>
    <t>LAURUS LAB</t>
  </si>
  <si>
    <t>VOLTAS</t>
  </si>
  <si>
    <t>LAKSHMI VILAS BANK</t>
  </si>
  <si>
    <t>KALYANI STEEL</t>
  </si>
  <si>
    <t>WOCK PHARMA</t>
  </si>
  <si>
    <t>JUBL FOOD</t>
  </si>
  <si>
    <t>MOTHERSUNSUMI</t>
  </si>
  <si>
    <t>EQUITY CASH Daily Call Performance Report  FEB-2017</t>
  </si>
  <si>
    <t>KAVERI SEED</t>
  </si>
  <si>
    <t>TATA METALIKS</t>
  </si>
  <si>
    <t>RAMOND</t>
  </si>
  <si>
    <t>JET AIRWAYS</t>
  </si>
  <si>
    <t>HEXAWARE</t>
  </si>
  <si>
    <t>ASIAN PAINT</t>
  </si>
  <si>
    <t>ADANIPORTS</t>
  </si>
  <si>
    <t>AXIS BANK</t>
  </si>
  <si>
    <t>EROSEINDIA</t>
  </si>
  <si>
    <t>JUST DAIL</t>
  </si>
  <si>
    <t>CHANNI PETRO</t>
  </si>
  <si>
    <t>DCB BANK</t>
  </si>
  <si>
    <t>GREAVES COTT</t>
  </si>
  <si>
    <t xml:space="preserve">CASTROL INDIA </t>
  </si>
  <si>
    <t xml:space="preserve">BHARAT FINANCE </t>
  </si>
  <si>
    <t>DHFL</t>
  </si>
  <si>
    <t>JK TYRE</t>
  </si>
  <si>
    <t>PHILIP CARBON</t>
  </si>
  <si>
    <t>TVS MOTORS</t>
  </si>
  <si>
    <t xml:space="preserve">SYNDIATE BANK </t>
  </si>
  <si>
    <t>IDEA</t>
  </si>
  <si>
    <t xml:space="preserve">TATA METALIKS </t>
  </si>
  <si>
    <t>VENKYS INDIA</t>
  </si>
  <si>
    <t>HNI CASH</t>
  </si>
  <si>
    <t>INDIA TOURISM</t>
  </si>
  <si>
    <t>HIND ZINC</t>
  </si>
  <si>
    <t>TORRENT POWER</t>
  </si>
  <si>
    <t>APTECH</t>
  </si>
  <si>
    <t>DATA MATICS</t>
  </si>
  <si>
    <t>TATA CHEMICAL</t>
  </si>
  <si>
    <t>BGR ENERGY</t>
  </si>
  <si>
    <t>OUDH SUGAR</t>
  </si>
  <si>
    <t>LAURUS LABS</t>
  </si>
  <si>
    <t>SBI</t>
  </si>
  <si>
    <t>AEGIS LOGISTICS</t>
  </si>
  <si>
    <t>BANK OF INDIA</t>
  </si>
  <si>
    <t>GRANULES INDIA</t>
  </si>
  <si>
    <t>BALAMPUR CHINI</t>
  </si>
  <si>
    <t>HINDUSTAN ZINC</t>
  </si>
  <si>
    <t>KOTAK MAHINDRA</t>
  </si>
  <si>
    <t>ICICI BANK</t>
  </si>
  <si>
    <t>EQUITY CASH Daily Call Performance Report AUGUST – 2017</t>
  </si>
  <si>
    <t>EQUITY CASH Daily Call Performance Report JULY-2017</t>
  </si>
  <si>
    <t>RAJESH EXPO</t>
  </si>
  <si>
    <t>EQUITY CASH Daily Call Performance Report JUNE-2017</t>
  </si>
  <si>
    <t>AMARARAJA BATTRIES</t>
  </si>
  <si>
    <t>CASH BTST</t>
  </si>
  <si>
    <t>BPCL</t>
  </si>
  <si>
    <t>PEL</t>
  </si>
  <si>
    <t>JETAIRWAYS</t>
  </si>
  <si>
    <t>GODREJ IND.</t>
  </si>
  <si>
    <t>SUNPHARMA</t>
  </si>
  <si>
    <t>APOLLO TYRE</t>
  </si>
  <si>
    <t>BALRAMPUR CHINI</t>
  </si>
  <si>
    <t>DWARIKESH SUGAR</t>
  </si>
  <si>
    <t>BATA INDIA</t>
  </si>
  <si>
    <t>SHIPPING CORPORATION</t>
  </si>
  <si>
    <t>PIDILITE</t>
  </si>
  <si>
    <t>PC JEWELLER</t>
  </si>
  <si>
    <t>CENTURY TEXT</t>
  </si>
  <si>
    <t>DALMIABHARAT SUGAR</t>
  </si>
  <si>
    <t>HAVELLS</t>
  </si>
  <si>
    <t>GRAPHITE INDIA</t>
  </si>
  <si>
    <t>FUTURE RETAIL</t>
  </si>
  <si>
    <t>MOTHERSON SUMI</t>
  </si>
  <si>
    <t>GUJRAT STATE FERT.</t>
  </si>
  <si>
    <t>PRAKASH IND.</t>
  </si>
  <si>
    <t>HEG</t>
  </si>
  <si>
    <t>TOURISM FINANCE</t>
  </si>
  <si>
    <t>AVENUE SUPERMARKET</t>
  </si>
  <si>
    <t>TRIDENT</t>
  </si>
  <si>
    <t>CHENNAI PETRO</t>
  </si>
  <si>
    <t>ICIL</t>
  </si>
  <si>
    <t>TINPLATE</t>
  </si>
  <si>
    <t>BOMBAY DYEING</t>
  </si>
  <si>
    <t>NOCIL</t>
  </si>
  <si>
    <t>PHILIPCARBON</t>
  </si>
  <si>
    <t>BFUTILITIES</t>
  </si>
  <si>
    <t>TATA COFFEE</t>
  </si>
  <si>
    <t>EQUITY CASH Daily Call Performance Report  SEPT. – 2017</t>
  </si>
  <si>
    <t>EQUITY CASH Daily Call Performance Report SEPT. – 2017</t>
  </si>
  <si>
    <t>EQUITY CASH Daily Call Performance Report SEPT.– 2017</t>
  </si>
  <si>
    <t>PC JEWLLERS</t>
  </si>
  <si>
    <t>NIIT</t>
  </si>
  <si>
    <t>INDIA GLYCOL</t>
  </si>
  <si>
    <t>VRL LOGISTICS</t>
  </si>
  <si>
    <t>RCF</t>
  </si>
  <si>
    <t>GUJRAT NARMADA</t>
  </si>
  <si>
    <t>BEL</t>
  </si>
  <si>
    <t>GUJ.STATEFERT</t>
  </si>
  <si>
    <t>COCHIN SHIPYARD</t>
  </si>
  <si>
    <t>ARVIND</t>
  </si>
  <si>
    <t>BHARATFINANCE</t>
  </si>
  <si>
    <t>KOLTEPATIL</t>
  </si>
  <si>
    <t>MOTHERSONSUMI</t>
  </si>
  <si>
    <t>EXIDE IND.</t>
  </si>
  <si>
    <t>BALRAMCHINI</t>
  </si>
  <si>
    <t>UNITEDSPRIT</t>
  </si>
  <si>
    <t>BF UTLITIES</t>
  </si>
  <si>
    <t>MAX FINANCE</t>
  </si>
  <si>
    <t>JAICORP</t>
  </si>
  <si>
    <t>WALCHANAGAR</t>
  </si>
  <si>
    <t>INTELLECT</t>
  </si>
  <si>
    <t>CADILAHEALTHCARE</t>
  </si>
  <si>
    <t>TECHMAHINDRA</t>
  </si>
  <si>
    <t>IPCA LAB</t>
  </si>
  <si>
    <t>TV TODAY NETWORK</t>
  </si>
  <si>
    <t>SHIPPING CORP.</t>
  </si>
  <si>
    <t>GRAPHITE</t>
  </si>
  <si>
    <t>COALINDIA</t>
  </si>
  <si>
    <t>AVENUESUPERMARKET</t>
  </si>
  <si>
    <t>GABRIEL</t>
  </si>
  <si>
    <t>TATA COMM.</t>
  </si>
  <si>
    <t xml:space="preserve">COAL INDIA </t>
  </si>
  <si>
    <t>JYOTHI LAB</t>
  </si>
  <si>
    <t>NIIT TECH.</t>
  </si>
  <si>
    <t>IRB</t>
  </si>
  <si>
    <t>ASHOK LELYND</t>
  </si>
  <si>
    <t>VAKRANGEE</t>
  </si>
  <si>
    <t>JYOTI LAB</t>
  </si>
  <si>
    <t>RADICO KHETAN</t>
  </si>
  <si>
    <t>EQUITY CASH Daily Call Performance Report  OCTOBER. – 2017</t>
  </si>
  <si>
    <t>EQUITY CASH Daily Call Performance Report OCTOBER– 2017</t>
  </si>
  <si>
    <t>EQUITY CASH Daily Call Performance Report OCTOBER – 2017</t>
  </si>
  <si>
    <t>GUJRAT NARMADA VALEY</t>
  </si>
  <si>
    <t>ORIENTAL BANK</t>
  </si>
  <si>
    <t>KEI</t>
  </si>
  <si>
    <t xml:space="preserve">RAIN IND. </t>
  </si>
  <si>
    <t>AU SMALL FIN.BANK</t>
  </si>
  <si>
    <t>GRANUELS INDIA</t>
  </si>
  <si>
    <t>IDFC</t>
  </si>
  <si>
    <t>DELTACORP</t>
  </si>
  <si>
    <t>GRAVITA</t>
  </si>
  <si>
    <t>UJJIVAN FIN.</t>
  </si>
  <si>
    <t>SRF</t>
  </si>
  <si>
    <t>NATIONAL ALUMINIUM</t>
  </si>
  <si>
    <t>HINDUSTAN UNILIVER</t>
  </si>
  <si>
    <t>IDFC LTD.</t>
  </si>
  <si>
    <t>COAL INDIA</t>
  </si>
  <si>
    <t xml:space="preserve">SUVEN LIFESCIENCE </t>
  </si>
  <si>
    <t xml:space="preserve">RADICO KHETAN </t>
  </si>
  <si>
    <t>AU SMALL BANK</t>
  </si>
  <si>
    <t>BHARTI AITREL</t>
  </si>
  <si>
    <t>JLHISAR</t>
  </si>
  <si>
    <t>CIPLA</t>
  </si>
  <si>
    <t>BHART AIRTEL</t>
  </si>
  <si>
    <t xml:space="preserve">JUST DIAL ABOVE </t>
  </si>
  <si>
    <t>GHCL</t>
  </si>
  <si>
    <t>MOIL</t>
  </si>
  <si>
    <t>BHARTAIRTEL</t>
  </si>
  <si>
    <t>ARIES AGRO</t>
  </si>
  <si>
    <t>GUJ.MIN.DEV.</t>
  </si>
  <si>
    <t>GUJ.STATE FERT.</t>
  </si>
  <si>
    <t>NCC</t>
  </si>
  <si>
    <t>NIIT LIMITED</t>
  </si>
  <si>
    <t>ARVIND LTD.</t>
  </si>
  <si>
    <t xml:space="preserve">POWERGRID </t>
  </si>
  <si>
    <t>UNITED BREWRIES</t>
  </si>
  <si>
    <t>KPIT</t>
  </si>
  <si>
    <t>RELIANCE IND.</t>
  </si>
  <si>
    <t>ABAN</t>
  </si>
  <si>
    <t>NETWORK18MEDIA</t>
  </si>
  <si>
    <t xml:space="preserve">ENGINEERS INDIA </t>
  </si>
  <si>
    <t xml:space="preserve">TITAGRUH WAGON </t>
  </si>
  <si>
    <t>ENGINEERS INDIA</t>
  </si>
  <si>
    <t>INDIABULL REAL</t>
  </si>
  <si>
    <t>GLENMARK PHARMA</t>
  </si>
  <si>
    <t>PRAJ IND.</t>
  </si>
  <si>
    <t>DREDDY</t>
  </si>
  <si>
    <t>EQUITY CASH Daily Call Performance Report  NOVEMBER. – 2017</t>
  </si>
  <si>
    <t>EQUITY CASH Daily Call Performance Report NOVEMBER– 2017</t>
  </si>
  <si>
    <t>EQUITY CASH Daily Call Performance Report NOVEMBER – 2017</t>
  </si>
  <si>
    <t>STERLITETECH</t>
  </si>
  <si>
    <t>HIND COPPER</t>
  </si>
  <si>
    <t>PTC</t>
  </si>
  <si>
    <t>V-GURD IND.</t>
  </si>
  <si>
    <t>HINDCOPPER</t>
  </si>
  <si>
    <t>KPIT TECH</t>
  </si>
  <si>
    <t>TITAGRUH WAGON</t>
  </si>
  <si>
    <t>HEXAWARETECH</t>
  </si>
  <si>
    <t>CITY UNION BANK</t>
  </si>
  <si>
    <t>REDINGTON INDIA</t>
  </si>
  <si>
    <t>ITD CEMENT</t>
  </si>
  <si>
    <t>STAR</t>
  </si>
  <si>
    <t xml:space="preserve">TITAN </t>
  </si>
  <si>
    <t>TIPS IND.</t>
  </si>
  <si>
    <t>ZENTECH</t>
  </si>
  <si>
    <t>AMBUJA CEMENT</t>
  </si>
  <si>
    <t>SONATA SOFTWARE</t>
  </si>
  <si>
    <t>TATA COMM</t>
  </si>
  <si>
    <t>GATI LTD</t>
  </si>
  <si>
    <t>GUJRAT MIN.DEV.</t>
  </si>
  <si>
    <t>PIDILITE IND.</t>
  </si>
  <si>
    <t>TITAGRUHWAGON</t>
  </si>
  <si>
    <t>SUVEN LIFESCIENCE</t>
  </si>
  <si>
    <t>GUJRAT NARMA VALLEY</t>
  </si>
  <si>
    <t xml:space="preserve">KOLTE APTIL </t>
  </si>
  <si>
    <t>JAI CORP</t>
  </si>
  <si>
    <t>MCLEOD RUSSEL</t>
  </si>
  <si>
    <t>NCC LTD.</t>
  </si>
  <si>
    <t>EQUITAS HOLDING</t>
  </si>
  <si>
    <t>BAJAJ ELECTRICAL</t>
  </si>
  <si>
    <t>INDIABULL HOUSING</t>
  </si>
  <si>
    <t>AU SMALL FINANCE BANK</t>
  </si>
  <si>
    <t>MCLEOD RUEEL</t>
  </si>
  <si>
    <t>KEI IND.</t>
  </si>
  <si>
    <t>TV TODAYS NETWORK</t>
  </si>
  <si>
    <t>EQUITY CASH Daily Call Performance Report  DECEMBER. – 2017</t>
  </si>
  <si>
    <t>RBL BANK</t>
  </si>
  <si>
    <t xml:space="preserve">JUBILIANT LIFESCIENCE </t>
  </si>
  <si>
    <t>EQUITY CASH Daily Call Performance Report DECEMBER– 2017</t>
  </si>
  <si>
    <t>HAVELLS INDIA</t>
  </si>
  <si>
    <t>GNFC</t>
  </si>
  <si>
    <t>HIND PETRO</t>
  </si>
  <si>
    <t>QUICKHEAL TECH</t>
  </si>
  <si>
    <t>IRB INFRA</t>
  </si>
  <si>
    <t>SUNTECH REALITY</t>
  </si>
  <si>
    <t xml:space="preserve">TECH MAHINDRA </t>
  </si>
  <si>
    <t>NCC LIMITED</t>
  </si>
  <si>
    <t xml:space="preserve">APOLLO TYRE </t>
  </si>
  <si>
    <t>TATA MOTORS</t>
  </si>
  <si>
    <t>INDIGO</t>
  </si>
  <si>
    <t>L.AND T.</t>
  </si>
  <si>
    <t>GODFREY OPHILIPS</t>
  </si>
  <si>
    <t>SUNTV</t>
  </si>
  <si>
    <t>ALLCARGO LOGISTICAS</t>
  </si>
  <si>
    <t>GATI</t>
  </si>
  <si>
    <t>QUICK HEAL</t>
  </si>
  <si>
    <t xml:space="preserve">ESCORT </t>
  </si>
  <si>
    <t xml:space="preserve">GRAPHITE INDIA </t>
  </si>
  <si>
    <t>SUN PHARMA</t>
  </si>
  <si>
    <t>DREDGING CORPORATION</t>
  </si>
  <si>
    <t>EQUITY CASH Daily Call Performance Report  JANUARY– 2018</t>
  </si>
  <si>
    <t>EQUITY CASH Daily Call Performance Report JANUARY– 2018</t>
  </si>
  <si>
    <t>EQUITY CASH Daily Call Performance Report DECEMBER – 2017</t>
  </si>
  <si>
    <t xml:space="preserve">CEAT </t>
  </si>
  <si>
    <t xml:space="preserve">ROLTA INDIA </t>
  </si>
  <si>
    <t>ROLTA INDIA</t>
  </si>
  <si>
    <t>MGL</t>
  </si>
  <si>
    <t xml:space="preserve">QUICK HEAL </t>
  </si>
  <si>
    <t>KESORM IND.</t>
  </si>
  <si>
    <t>GUJRAR STATE FERT</t>
  </si>
  <si>
    <t>WELSPAN CORP</t>
  </si>
  <si>
    <t xml:space="preserve">JUST DIAL </t>
  </si>
  <si>
    <t>STERLITE IND.</t>
  </si>
  <si>
    <t>NIIT TECH</t>
  </si>
  <si>
    <t>INDIA BULLHOUSING</t>
  </si>
  <si>
    <t>UNITED SPRIT</t>
  </si>
  <si>
    <t>NIITTECH</t>
  </si>
  <si>
    <t>CANBANK</t>
  </si>
  <si>
    <t>AMARARAJA BATT.</t>
  </si>
  <si>
    <t>JINDAL STEEL</t>
  </si>
  <si>
    <t>SUVEN LIFE SCIENCE</t>
  </si>
  <si>
    <t>EQUITAS</t>
  </si>
  <si>
    <t>EQUITY CASH Daily Call Performance Report  FEBURARY– 2018</t>
  </si>
  <si>
    <t>EQUITY CASH Daily Call Performance Report FEBURARY–– 2018</t>
  </si>
  <si>
    <t>CHAMBAL FERT</t>
  </si>
  <si>
    <t>HNI-CASH</t>
  </si>
  <si>
    <t>KEC INTERNATIONAL</t>
  </si>
  <si>
    <t>SOBHA LIMITED</t>
  </si>
  <si>
    <t>PIDILITE IND</t>
  </si>
  <si>
    <t>ITI</t>
  </si>
  <si>
    <t>AURO PHARMA</t>
  </si>
  <si>
    <t>V-GURD</t>
  </si>
  <si>
    <t>TVS MOTRS</t>
  </si>
  <si>
    <t>EQUITY CASH Daily Call Performance Report  MARCH– 2018</t>
  </si>
  <si>
    <t xml:space="preserve">SUN PHARMA </t>
  </si>
  <si>
    <t>MIND TREE</t>
  </si>
  <si>
    <t>EQUITY CASH Daily Call Performance Report MARCH–– 2018</t>
  </si>
  <si>
    <t>RELIANCE CAPITAL</t>
  </si>
  <si>
    <t xml:space="preserve">VIP IND. </t>
  </si>
  <si>
    <t>BALRAMPURCHINI</t>
  </si>
  <si>
    <t>MASTAK</t>
  </si>
  <si>
    <t>JUSTDIAL</t>
  </si>
  <si>
    <t>MARUTI</t>
  </si>
  <si>
    <t>EQUITY CASH Daily Call Performance Report  APRIL– 2018</t>
  </si>
  <si>
    <t>EQUITY CASH Daily Call Performance Report APRIL–– 2018</t>
  </si>
  <si>
    <t>M.AND M. FINANCE</t>
  </si>
  <si>
    <t>ACTION CONSTRUCTION</t>
  </si>
  <si>
    <t>BTST-CASH</t>
  </si>
  <si>
    <t>GUJRAT STATE FERT</t>
  </si>
  <si>
    <t xml:space="preserve">FORTIS </t>
  </si>
  <si>
    <t>INDUSIND BANK</t>
  </si>
  <si>
    <t>CAN FIN HOME</t>
  </si>
  <si>
    <t>HAVELS</t>
  </si>
  <si>
    <t>KIRLOSKAR CUMMIN</t>
  </si>
  <si>
    <t>FORTIS HEALTH</t>
  </si>
  <si>
    <t>PNB</t>
  </si>
  <si>
    <t>VIP IND.</t>
  </si>
  <si>
    <t>D-LINK INDIA</t>
  </si>
  <si>
    <t>BANDHAN BANK</t>
  </si>
  <si>
    <t>CHAMBAL FERTILIZER</t>
  </si>
  <si>
    <t>VENKEYS</t>
  </si>
  <si>
    <t>TATACOFFEE</t>
  </si>
  <si>
    <t>INFY</t>
  </si>
  <si>
    <t>EIA HOTEL</t>
  </si>
  <si>
    <t>STRTECH</t>
  </si>
  <si>
    <t>TAKE SOLUTION</t>
  </si>
  <si>
    <t>TATA CHEM.</t>
  </si>
  <si>
    <t>EQUITY CASH Daily Call Performance Report  MAY– 2018</t>
  </si>
  <si>
    <t>EQUITY CASH Daily Call Performance Report MAY–– 2018</t>
  </si>
  <si>
    <t>AMARAJA BATT.</t>
  </si>
  <si>
    <t>GRAPHITE IONDIA</t>
  </si>
  <si>
    <t>MANAPPURAM</t>
  </si>
  <si>
    <t>ICICI PRU</t>
  </si>
  <si>
    <t>CROMPTON</t>
  </si>
  <si>
    <t>CROMPTON CONSUMER</t>
  </si>
  <si>
    <t>POWERGRID</t>
  </si>
  <si>
    <t>GUFIC BIO</t>
  </si>
  <si>
    <t>BERGER PAINT</t>
  </si>
  <si>
    <t>HDFC STANDRD LIFE</t>
  </si>
  <si>
    <t>BAJAJ FINANCE</t>
  </si>
  <si>
    <t>GRANULES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</si>
</sst>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0.0"/>
    <numFmt numFmtId="179" formatCode="0.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Arial Narrow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thin"/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thin"/>
      <top style="thin"/>
      <bottom>
        <color indexed="63"/>
      </bottom>
    </border>
    <border>
      <left style="thin"/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/>
      <top>
        <color indexed="63"/>
      </top>
      <bottom>
        <color indexed="63"/>
      </bottom>
    </border>
    <border>
      <left style="thin"/>
      <right style="medium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>
        <color indexed="63"/>
      </top>
      <bottom style="thin"/>
    </border>
    <border>
      <left style="medium">
        <color indexed="54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6" fillId="0" borderId="11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7" fillId="0" borderId="12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7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7" fillId="0" borderId="15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72" fontId="58" fillId="33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2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2" fontId="5" fillId="35" borderId="24" xfId="0" applyNumberFormat="1" applyFont="1" applyFill="1" applyBorder="1" applyAlignment="1">
      <alignment horizontal="center"/>
    </xf>
    <xf numFmtId="2" fontId="5" fillId="35" borderId="25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>
      <alignment horizontal="right" vertical="center"/>
    </xf>
    <xf numFmtId="2" fontId="5" fillId="35" borderId="24" xfId="0" applyNumberFormat="1" applyFont="1" applyFill="1" applyBorder="1" applyAlignment="1">
      <alignment horizontal="center" vertical="center"/>
    </xf>
    <xf numFmtId="2" fontId="5" fillId="35" borderId="25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2" fontId="5" fillId="35" borderId="30" xfId="0" applyNumberFormat="1" applyFont="1" applyFill="1" applyBorder="1" applyAlignment="1">
      <alignment horizontal="center"/>
    </xf>
    <xf numFmtId="2" fontId="5" fillId="35" borderId="31" xfId="0" applyNumberFormat="1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2" fontId="5" fillId="35" borderId="37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70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9.28125" style="1" customWidth="1"/>
    <col min="4" max="4" width="7.421875" style="1" customWidth="1"/>
    <col min="5" max="5" width="25.7109375" style="1" customWidth="1"/>
    <col min="6" max="6" width="10.7109375" style="2" customWidth="1"/>
    <col min="7" max="7" width="10.8515625" style="3" customWidth="1"/>
    <col min="8" max="8" width="10.7109375" style="2" customWidth="1"/>
    <col min="9" max="9" width="12.57421875" style="2" customWidth="1"/>
    <col min="10" max="10" width="10.140625" style="2" customWidth="1"/>
    <col min="11" max="11" width="10.57421875" style="2" customWidth="1"/>
    <col min="12" max="12" width="8.8515625" style="1" customWidth="1"/>
    <col min="13" max="13" width="12.00390625" style="1" customWidth="1"/>
    <col min="14" max="14" width="11.28125" style="1" customWidth="1"/>
    <col min="15" max="16384" width="9.140625" style="1" customWidth="1"/>
  </cols>
  <sheetData>
    <row r="1" ht="16.5" thickBot="1"/>
    <row r="2" spans="1:14" ht="16.5" thickBo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6.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5.75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5.7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6.5" thickBot="1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5.75">
      <c r="A8" s="92" t="s">
        <v>520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5.75">
      <c r="A9" s="92" t="s">
        <v>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5.75">
      <c r="A10" s="87" t="s">
        <v>6</v>
      </c>
      <c r="B10" s="82" t="s">
        <v>7</v>
      </c>
      <c r="C10" s="82" t="s">
        <v>8</v>
      </c>
      <c r="D10" s="87" t="s">
        <v>9</v>
      </c>
      <c r="E10" s="82" t="s">
        <v>10</v>
      </c>
      <c r="F10" s="82" t="s">
        <v>11</v>
      </c>
      <c r="G10" s="82" t="s">
        <v>12</v>
      </c>
      <c r="H10" s="82" t="s">
        <v>13</v>
      </c>
      <c r="I10" s="82" t="s">
        <v>14</v>
      </c>
      <c r="J10" s="82" t="s">
        <v>15</v>
      </c>
      <c r="K10" s="85" t="s">
        <v>16</v>
      </c>
      <c r="L10" s="82" t="s">
        <v>17</v>
      </c>
      <c r="M10" s="82" t="s">
        <v>18</v>
      </c>
      <c r="N10" s="82" t="s">
        <v>19</v>
      </c>
    </row>
    <row r="11" spans="1:14" ht="15.75">
      <c r="A11" s="88"/>
      <c r="B11" s="83"/>
      <c r="C11" s="83"/>
      <c r="D11" s="88"/>
      <c r="E11" s="83"/>
      <c r="F11" s="83"/>
      <c r="G11" s="83"/>
      <c r="H11" s="83"/>
      <c r="I11" s="83"/>
      <c r="J11" s="83"/>
      <c r="K11" s="86"/>
      <c r="L11" s="83"/>
      <c r="M11" s="83"/>
      <c r="N11" s="83"/>
    </row>
    <row r="12" spans="1:14" ht="15.75">
      <c r="A12" s="60">
        <v>1</v>
      </c>
      <c r="B12" s="64">
        <v>43242</v>
      </c>
      <c r="C12" s="60" t="s">
        <v>20</v>
      </c>
      <c r="D12" s="60" t="s">
        <v>94</v>
      </c>
      <c r="E12" s="60" t="s">
        <v>55</v>
      </c>
      <c r="F12" s="61">
        <v>98</v>
      </c>
      <c r="G12" s="61">
        <v>99</v>
      </c>
      <c r="H12" s="61">
        <v>96</v>
      </c>
      <c r="I12" s="61">
        <v>94</v>
      </c>
      <c r="J12" s="61">
        <v>92</v>
      </c>
      <c r="K12" s="61">
        <v>96</v>
      </c>
      <c r="L12" s="65">
        <f>100000/F12</f>
        <v>1020.4081632653061</v>
      </c>
      <c r="M12" s="66">
        <f>IF(D12="BUY",(K12-F12)*(L12),(F12-K12)*(L12))</f>
        <v>2040.8163265306123</v>
      </c>
      <c r="N12" s="67">
        <f>M12/(L12)/F12%</f>
        <v>2.0408163265306123</v>
      </c>
    </row>
    <row r="13" spans="1:14" ht="15.75">
      <c r="A13" s="60">
        <v>1</v>
      </c>
      <c r="B13" s="64">
        <v>43242</v>
      </c>
      <c r="C13" s="60" t="s">
        <v>20</v>
      </c>
      <c r="D13" s="60" t="s">
        <v>21</v>
      </c>
      <c r="E13" s="60" t="s">
        <v>329</v>
      </c>
      <c r="F13" s="61">
        <v>850</v>
      </c>
      <c r="G13" s="61">
        <v>835</v>
      </c>
      <c r="H13" s="61">
        <v>859</v>
      </c>
      <c r="I13" s="61">
        <v>868</v>
      </c>
      <c r="J13" s="61">
        <v>877</v>
      </c>
      <c r="K13" s="61">
        <v>835</v>
      </c>
      <c r="L13" s="65">
        <f>100000/F13</f>
        <v>117.6470588235294</v>
      </c>
      <c r="M13" s="66">
        <f>IF(D13="BUY",(K13-F13)*(L13),(F13-K13)*(L13))</f>
        <v>-1764.705882352941</v>
      </c>
      <c r="N13" s="67">
        <f>M13/(L13)/F13%</f>
        <v>-1.7647058823529411</v>
      </c>
    </row>
    <row r="14" spans="1:14" ht="15.75">
      <c r="A14" s="60">
        <v>1</v>
      </c>
      <c r="B14" s="64">
        <v>43242</v>
      </c>
      <c r="C14" s="60" t="s">
        <v>20</v>
      </c>
      <c r="D14" s="60" t="s">
        <v>21</v>
      </c>
      <c r="E14" s="60" t="s">
        <v>58</v>
      </c>
      <c r="F14" s="61">
        <v>101</v>
      </c>
      <c r="G14" s="61">
        <v>95.5</v>
      </c>
      <c r="H14" s="61">
        <v>104</v>
      </c>
      <c r="I14" s="61">
        <v>107</v>
      </c>
      <c r="J14" s="61">
        <v>110</v>
      </c>
      <c r="K14" s="61">
        <v>102</v>
      </c>
      <c r="L14" s="65">
        <f>100000/F14</f>
        <v>990.0990099009902</v>
      </c>
      <c r="M14" s="66">
        <f>IF(D14="BUY",(K14-F14)*(L14),(F14-K14)*(L14))</f>
        <v>990.0990099009902</v>
      </c>
      <c r="N14" s="67">
        <f>M14/(L14)/F14%</f>
        <v>0.9900990099009901</v>
      </c>
    </row>
    <row r="15" spans="1:14" ht="15.75">
      <c r="A15" s="60">
        <v>2</v>
      </c>
      <c r="B15" s="64">
        <v>43242</v>
      </c>
      <c r="C15" s="60" t="s">
        <v>20</v>
      </c>
      <c r="D15" s="60" t="s">
        <v>21</v>
      </c>
      <c r="E15" s="60" t="s">
        <v>530</v>
      </c>
      <c r="F15" s="61">
        <v>293</v>
      </c>
      <c r="G15" s="61">
        <v>285</v>
      </c>
      <c r="H15" s="61">
        <v>297</v>
      </c>
      <c r="I15" s="61">
        <v>301</v>
      </c>
      <c r="J15" s="61">
        <v>305</v>
      </c>
      <c r="K15" s="61">
        <v>285</v>
      </c>
      <c r="L15" s="65">
        <f>100000/F15</f>
        <v>341.29692832764505</v>
      </c>
      <c r="M15" s="66">
        <f>IF(D15="BUY",(K15-F15)*(L15),(F15-K15)*(L15))</f>
        <v>-2730.3754266211604</v>
      </c>
      <c r="N15" s="67">
        <f>M15/(L15)/F15%</f>
        <v>-2.73037542662116</v>
      </c>
    </row>
    <row r="16" spans="1:14" ht="15.75">
      <c r="A16" s="60">
        <v>3</v>
      </c>
      <c r="B16" s="64">
        <v>43238</v>
      </c>
      <c r="C16" s="60" t="s">
        <v>20</v>
      </c>
      <c r="D16" s="60" t="s">
        <v>21</v>
      </c>
      <c r="E16" s="60" t="s">
        <v>433</v>
      </c>
      <c r="F16" s="61">
        <v>500</v>
      </c>
      <c r="G16" s="61">
        <v>490</v>
      </c>
      <c r="H16" s="61">
        <v>505</v>
      </c>
      <c r="I16" s="61">
        <v>510</v>
      </c>
      <c r="J16" s="61">
        <v>515</v>
      </c>
      <c r="K16" s="61">
        <v>490</v>
      </c>
      <c r="L16" s="65">
        <f>100000/F16</f>
        <v>200</v>
      </c>
      <c r="M16" s="66">
        <f>IF(D16="BUY",(K16-F16)*(L16),(F16-K16)*(L16))</f>
        <v>-2000</v>
      </c>
      <c r="N16" s="67">
        <f>M16/(L16)/F16%</f>
        <v>-2</v>
      </c>
    </row>
    <row r="17" spans="1:14" ht="15.75">
      <c r="A17" s="60">
        <v>4</v>
      </c>
      <c r="B17" s="64">
        <v>43238</v>
      </c>
      <c r="C17" s="60" t="s">
        <v>20</v>
      </c>
      <c r="D17" s="60" t="s">
        <v>21</v>
      </c>
      <c r="E17" s="60" t="s">
        <v>532</v>
      </c>
      <c r="F17" s="61">
        <v>2145</v>
      </c>
      <c r="G17" s="61">
        <v>2108</v>
      </c>
      <c r="H17" s="61">
        <v>2165</v>
      </c>
      <c r="I17" s="61">
        <v>2185</v>
      </c>
      <c r="J17" s="61">
        <v>2205</v>
      </c>
      <c r="K17" s="61">
        <v>2165</v>
      </c>
      <c r="L17" s="65">
        <f>100000/F17</f>
        <v>46.62004662004662</v>
      </c>
      <c r="M17" s="66">
        <f aca="true" t="shared" si="0" ref="M17:M23">IF(D17="BUY",(K17-F17)*(L17),(F17-K17)*(L17))</f>
        <v>932.4009324009324</v>
      </c>
      <c r="N17" s="67">
        <f aca="true" t="shared" si="1" ref="N17:N23">M17/(L17)/F17%</f>
        <v>0.9324009324009325</v>
      </c>
    </row>
    <row r="18" spans="1:14" ht="15.75">
      <c r="A18" s="60">
        <v>5</v>
      </c>
      <c r="B18" s="64">
        <v>43237</v>
      </c>
      <c r="C18" s="60" t="s">
        <v>20</v>
      </c>
      <c r="D18" s="60" t="s">
        <v>21</v>
      </c>
      <c r="E18" s="60" t="s">
        <v>52</v>
      </c>
      <c r="F18" s="61">
        <v>274</v>
      </c>
      <c r="G18" s="61">
        <v>267</v>
      </c>
      <c r="H18" s="61">
        <v>278</v>
      </c>
      <c r="I18" s="61">
        <v>282</v>
      </c>
      <c r="J18" s="61">
        <v>286</v>
      </c>
      <c r="K18" s="61">
        <v>267</v>
      </c>
      <c r="L18" s="65">
        <f>100000/F18</f>
        <v>364.963503649635</v>
      </c>
      <c r="M18" s="66">
        <f t="shared" si="0"/>
        <v>-2554.744525547445</v>
      </c>
      <c r="N18" s="67">
        <f t="shared" si="1"/>
        <v>-2.5547445255474446</v>
      </c>
    </row>
    <row r="19" spans="1:14" ht="15.75">
      <c r="A19" s="60">
        <v>6</v>
      </c>
      <c r="B19" s="64">
        <v>43237</v>
      </c>
      <c r="C19" s="60" t="s">
        <v>20</v>
      </c>
      <c r="D19" s="60" t="s">
        <v>21</v>
      </c>
      <c r="E19" s="60" t="s">
        <v>145</v>
      </c>
      <c r="F19" s="61">
        <v>250</v>
      </c>
      <c r="G19" s="61">
        <v>243</v>
      </c>
      <c r="H19" s="61">
        <v>254</v>
      </c>
      <c r="I19" s="61">
        <v>258</v>
      </c>
      <c r="J19" s="61">
        <v>262</v>
      </c>
      <c r="K19" s="61">
        <v>254</v>
      </c>
      <c r="L19" s="65">
        <f aca="true" t="shared" si="2" ref="L19:L33">100000/F19</f>
        <v>400</v>
      </c>
      <c r="M19" s="66">
        <f t="shared" si="0"/>
        <v>1600</v>
      </c>
      <c r="N19" s="67">
        <f t="shared" si="1"/>
        <v>1.6</v>
      </c>
    </row>
    <row r="20" spans="1:14" ht="15.75">
      <c r="A20" s="60">
        <v>7</v>
      </c>
      <c r="B20" s="64">
        <v>43237</v>
      </c>
      <c r="C20" s="60" t="s">
        <v>20</v>
      </c>
      <c r="D20" s="60" t="s">
        <v>21</v>
      </c>
      <c r="E20" s="60" t="s">
        <v>532</v>
      </c>
      <c r="F20" s="61">
        <v>2000</v>
      </c>
      <c r="G20" s="61">
        <v>1960</v>
      </c>
      <c r="H20" s="61">
        <v>2025</v>
      </c>
      <c r="I20" s="61">
        <v>2050</v>
      </c>
      <c r="J20" s="61">
        <v>2075</v>
      </c>
      <c r="K20" s="61">
        <v>2075</v>
      </c>
      <c r="L20" s="65">
        <f t="shared" si="2"/>
        <v>50</v>
      </c>
      <c r="M20" s="66">
        <f t="shared" si="0"/>
        <v>3750</v>
      </c>
      <c r="N20" s="67">
        <f t="shared" si="1"/>
        <v>3.75</v>
      </c>
    </row>
    <row r="21" spans="1:14" ht="15.75">
      <c r="A21" s="60">
        <v>8</v>
      </c>
      <c r="B21" s="64">
        <v>43237</v>
      </c>
      <c r="C21" s="60" t="s">
        <v>20</v>
      </c>
      <c r="D21" s="60" t="s">
        <v>21</v>
      </c>
      <c r="E21" s="60" t="s">
        <v>283</v>
      </c>
      <c r="F21" s="61">
        <v>800</v>
      </c>
      <c r="G21" s="61">
        <v>785</v>
      </c>
      <c r="H21" s="61">
        <v>808</v>
      </c>
      <c r="I21" s="61">
        <v>816</v>
      </c>
      <c r="J21" s="61">
        <v>824</v>
      </c>
      <c r="K21" s="61">
        <v>822</v>
      </c>
      <c r="L21" s="65">
        <f t="shared" si="2"/>
        <v>125</v>
      </c>
      <c r="M21" s="66">
        <f t="shared" si="0"/>
        <v>2750</v>
      </c>
      <c r="N21" s="67">
        <f t="shared" si="1"/>
        <v>2.75</v>
      </c>
    </row>
    <row r="22" spans="1:14" ht="15.75">
      <c r="A22" s="60">
        <v>9</v>
      </c>
      <c r="B22" s="64">
        <v>43237</v>
      </c>
      <c r="C22" s="60" t="s">
        <v>20</v>
      </c>
      <c r="D22" s="60" t="s">
        <v>21</v>
      </c>
      <c r="E22" s="60" t="s">
        <v>341</v>
      </c>
      <c r="F22" s="61">
        <v>420</v>
      </c>
      <c r="G22" s="61">
        <v>409</v>
      </c>
      <c r="H22" s="61">
        <v>426</v>
      </c>
      <c r="I22" s="61">
        <v>432</v>
      </c>
      <c r="J22" s="61">
        <v>438</v>
      </c>
      <c r="K22" s="61">
        <v>438</v>
      </c>
      <c r="L22" s="65">
        <f t="shared" si="2"/>
        <v>238.0952380952381</v>
      </c>
      <c r="M22" s="66">
        <f t="shared" si="0"/>
        <v>4285.714285714286</v>
      </c>
      <c r="N22" s="67">
        <f t="shared" si="1"/>
        <v>4.285714285714286</v>
      </c>
    </row>
    <row r="23" spans="1:14" ht="15.75">
      <c r="A23" s="60">
        <v>10</v>
      </c>
      <c r="B23" s="64">
        <v>43236</v>
      </c>
      <c r="C23" s="60" t="s">
        <v>20</v>
      </c>
      <c r="D23" s="60" t="s">
        <v>21</v>
      </c>
      <c r="E23" s="60" t="s">
        <v>25</v>
      </c>
      <c r="F23" s="61">
        <v>954</v>
      </c>
      <c r="G23" s="61">
        <v>937</v>
      </c>
      <c r="H23" s="61">
        <v>964</v>
      </c>
      <c r="I23" s="61">
        <v>974</v>
      </c>
      <c r="J23" s="61">
        <v>984</v>
      </c>
      <c r="K23" s="61">
        <v>964</v>
      </c>
      <c r="L23" s="65">
        <f t="shared" si="2"/>
        <v>104.82180293501048</v>
      </c>
      <c r="M23" s="66">
        <f t="shared" si="0"/>
        <v>1048.2180293501049</v>
      </c>
      <c r="N23" s="67">
        <f t="shared" si="1"/>
        <v>1.0482180293501049</v>
      </c>
    </row>
    <row r="24" spans="1:14" ht="15.75">
      <c r="A24" s="60">
        <v>11</v>
      </c>
      <c r="B24" s="64">
        <v>43236</v>
      </c>
      <c r="C24" s="60" t="s">
        <v>20</v>
      </c>
      <c r="D24" s="60" t="s">
        <v>21</v>
      </c>
      <c r="E24" s="60" t="s">
        <v>113</v>
      </c>
      <c r="F24" s="61">
        <v>287</v>
      </c>
      <c r="G24" s="61">
        <v>281</v>
      </c>
      <c r="H24" s="61">
        <v>290</v>
      </c>
      <c r="I24" s="61">
        <v>293</v>
      </c>
      <c r="J24" s="61">
        <v>296</v>
      </c>
      <c r="K24" s="61">
        <v>281</v>
      </c>
      <c r="L24" s="65">
        <f t="shared" si="2"/>
        <v>348.4320557491289</v>
      </c>
      <c r="M24" s="66">
        <f aca="true" t="shared" si="3" ref="M24:M37">IF(D24="BUY",(K24-F24)*(L24),(F24-K24)*(L24))</f>
        <v>-2090.5923344947732</v>
      </c>
      <c r="N24" s="67">
        <f aca="true" t="shared" si="4" ref="N24:N37">M24/(L24)/F24%</f>
        <v>-2.0905923344947737</v>
      </c>
    </row>
    <row r="25" spans="1:14" ht="15.75">
      <c r="A25" s="60">
        <v>12</v>
      </c>
      <c r="B25" s="64">
        <v>43236</v>
      </c>
      <c r="C25" s="60" t="s">
        <v>20</v>
      </c>
      <c r="D25" s="60" t="s">
        <v>21</v>
      </c>
      <c r="E25" s="60" t="s">
        <v>386</v>
      </c>
      <c r="F25" s="61">
        <v>206</v>
      </c>
      <c r="G25" s="61">
        <v>201</v>
      </c>
      <c r="H25" s="61">
        <v>209</v>
      </c>
      <c r="I25" s="61">
        <v>212</v>
      </c>
      <c r="J25" s="61">
        <v>215</v>
      </c>
      <c r="K25" s="61">
        <v>209</v>
      </c>
      <c r="L25" s="65">
        <f t="shared" si="2"/>
        <v>485.43689320388347</v>
      </c>
      <c r="M25" s="66">
        <f t="shared" si="3"/>
        <v>1456.3106796116504</v>
      </c>
      <c r="N25" s="67">
        <f t="shared" si="4"/>
        <v>1.4563106796116505</v>
      </c>
    </row>
    <row r="26" spans="1:14" ht="15.75">
      <c r="A26" s="60">
        <v>13</v>
      </c>
      <c r="B26" s="64">
        <v>43236</v>
      </c>
      <c r="C26" s="60" t="s">
        <v>20</v>
      </c>
      <c r="D26" s="60" t="s">
        <v>21</v>
      </c>
      <c r="E26" s="60" t="s">
        <v>283</v>
      </c>
      <c r="F26" s="61">
        <v>768</v>
      </c>
      <c r="G26" s="61">
        <v>752</v>
      </c>
      <c r="H26" s="61">
        <v>776</v>
      </c>
      <c r="I26" s="61">
        <v>784</v>
      </c>
      <c r="J26" s="61">
        <v>792</v>
      </c>
      <c r="K26" s="61">
        <v>776</v>
      </c>
      <c r="L26" s="65">
        <f t="shared" si="2"/>
        <v>130.20833333333334</v>
      </c>
      <c r="M26" s="66">
        <f t="shared" si="3"/>
        <v>1041.6666666666667</v>
      </c>
      <c r="N26" s="67">
        <f t="shared" si="4"/>
        <v>1.0416666666666667</v>
      </c>
    </row>
    <row r="27" spans="1:14" ht="15.75">
      <c r="A27" s="60">
        <v>14</v>
      </c>
      <c r="B27" s="64">
        <v>43236</v>
      </c>
      <c r="C27" s="60" t="s">
        <v>20</v>
      </c>
      <c r="D27" s="60" t="s">
        <v>21</v>
      </c>
      <c r="E27" s="60" t="s">
        <v>288</v>
      </c>
      <c r="F27" s="61">
        <v>3360</v>
      </c>
      <c r="G27" s="61">
        <v>3310</v>
      </c>
      <c r="H27" s="61">
        <v>3390</v>
      </c>
      <c r="I27" s="61">
        <v>3420</v>
      </c>
      <c r="J27" s="61">
        <v>3450</v>
      </c>
      <c r="K27" s="61">
        <v>3450</v>
      </c>
      <c r="L27" s="65">
        <f t="shared" si="2"/>
        <v>29.761904761904763</v>
      </c>
      <c r="M27" s="66">
        <f t="shared" si="3"/>
        <v>2678.5714285714284</v>
      </c>
      <c r="N27" s="67">
        <f t="shared" si="4"/>
        <v>2.6785714285714284</v>
      </c>
    </row>
    <row r="28" spans="1:14" ht="15.75">
      <c r="A28" s="60">
        <v>15</v>
      </c>
      <c r="B28" s="64">
        <v>43235</v>
      </c>
      <c r="C28" s="60" t="s">
        <v>20</v>
      </c>
      <c r="D28" s="60" t="s">
        <v>21</v>
      </c>
      <c r="E28" s="60" t="s">
        <v>445</v>
      </c>
      <c r="F28" s="61">
        <v>982</v>
      </c>
      <c r="G28" s="61">
        <v>964</v>
      </c>
      <c r="H28" s="61">
        <v>992</v>
      </c>
      <c r="I28" s="61">
        <v>1002</v>
      </c>
      <c r="J28" s="61">
        <v>1012</v>
      </c>
      <c r="K28" s="61">
        <v>964</v>
      </c>
      <c r="L28" s="65">
        <f t="shared" si="2"/>
        <v>101.83299389002036</v>
      </c>
      <c r="M28" s="66">
        <f t="shared" si="3"/>
        <v>-1832.9938900203665</v>
      </c>
      <c r="N28" s="67">
        <f t="shared" si="4"/>
        <v>-1.8329938900203666</v>
      </c>
    </row>
    <row r="29" spans="1:14" ht="15.75">
      <c r="A29" s="60">
        <v>16</v>
      </c>
      <c r="B29" s="64">
        <v>43235</v>
      </c>
      <c r="C29" s="60" t="s">
        <v>20</v>
      </c>
      <c r="D29" s="60" t="s">
        <v>21</v>
      </c>
      <c r="E29" s="61" t="s">
        <v>466</v>
      </c>
      <c r="F29" s="60">
        <v>1085</v>
      </c>
      <c r="G29" s="61">
        <v>1064</v>
      </c>
      <c r="H29" s="61">
        <v>1097</v>
      </c>
      <c r="I29" s="61">
        <v>1109</v>
      </c>
      <c r="J29" s="61">
        <v>1120</v>
      </c>
      <c r="K29" s="61">
        <v>1064</v>
      </c>
      <c r="L29" s="65">
        <f t="shared" si="2"/>
        <v>92.16589861751152</v>
      </c>
      <c r="M29" s="66">
        <f t="shared" si="3"/>
        <v>-1935.483870967742</v>
      </c>
      <c r="N29" s="67">
        <f t="shared" si="4"/>
        <v>-1.935483870967742</v>
      </c>
    </row>
    <row r="30" spans="1:14" ht="15.75">
      <c r="A30" s="60">
        <v>17</v>
      </c>
      <c r="B30" s="64">
        <v>43235</v>
      </c>
      <c r="C30" s="60" t="s">
        <v>20</v>
      </c>
      <c r="D30" s="60" t="s">
        <v>21</v>
      </c>
      <c r="E30" s="61" t="s">
        <v>226</v>
      </c>
      <c r="F30" s="60">
        <v>1310</v>
      </c>
      <c r="G30" s="61">
        <v>1288</v>
      </c>
      <c r="H30" s="61">
        <v>1323</v>
      </c>
      <c r="I30" s="61">
        <v>1336</v>
      </c>
      <c r="J30" s="61">
        <v>1349</v>
      </c>
      <c r="K30" s="61">
        <v>1323</v>
      </c>
      <c r="L30" s="65">
        <f t="shared" si="2"/>
        <v>76.33587786259542</v>
      </c>
      <c r="M30" s="66">
        <f t="shared" si="3"/>
        <v>992.3664122137405</v>
      </c>
      <c r="N30" s="67">
        <f t="shared" si="4"/>
        <v>0.9923664122137404</v>
      </c>
    </row>
    <row r="31" spans="1:14" ht="15.75">
      <c r="A31" s="60">
        <v>18</v>
      </c>
      <c r="B31" s="64">
        <v>43234</v>
      </c>
      <c r="C31" s="60" t="s">
        <v>20</v>
      </c>
      <c r="D31" s="60" t="s">
        <v>21</v>
      </c>
      <c r="E31" s="61" t="s">
        <v>388</v>
      </c>
      <c r="F31" s="60">
        <v>100</v>
      </c>
      <c r="G31" s="61">
        <v>96.5</v>
      </c>
      <c r="H31" s="61">
        <v>102</v>
      </c>
      <c r="I31" s="61">
        <v>104</v>
      </c>
      <c r="J31" s="61">
        <v>106</v>
      </c>
      <c r="K31" s="61">
        <v>101</v>
      </c>
      <c r="L31" s="65">
        <f t="shared" si="2"/>
        <v>1000</v>
      </c>
      <c r="M31" s="66">
        <f t="shared" si="3"/>
        <v>1000</v>
      </c>
      <c r="N31" s="67">
        <f t="shared" si="4"/>
        <v>1</v>
      </c>
    </row>
    <row r="32" spans="1:14" ht="15.75">
      <c r="A32" s="60">
        <v>19</v>
      </c>
      <c r="B32" s="64">
        <v>43234</v>
      </c>
      <c r="C32" s="60" t="s">
        <v>20</v>
      </c>
      <c r="D32" s="60" t="s">
        <v>21</v>
      </c>
      <c r="E32" s="61" t="s">
        <v>531</v>
      </c>
      <c r="F32" s="60">
        <v>540</v>
      </c>
      <c r="G32" s="61">
        <v>528</v>
      </c>
      <c r="H32" s="61">
        <v>546</v>
      </c>
      <c r="I32" s="61">
        <v>542</v>
      </c>
      <c r="J32" s="61">
        <v>548</v>
      </c>
      <c r="K32" s="61">
        <v>546</v>
      </c>
      <c r="L32" s="65">
        <f t="shared" si="2"/>
        <v>185.1851851851852</v>
      </c>
      <c r="M32" s="66">
        <f t="shared" si="3"/>
        <v>1111.111111111111</v>
      </c>
      <c r="N32" s="67">
        <f t="shared" si="4"/>
        <v>1.111111111111111</v>
      </c>
    </row>
    <row r="33" spans="1:14" ht="15.75">
      <c r="A33" s="60">
        <v>20</v>
      </c>
      <c r="B33" s="64">
        <v>43231</v>
      </c>
      <c r="C33" s="60" t="s">
        <v>20</v>
      </c>
      <c r="D33" s="60" t="s">
        <v>21</v>
      </c>
      <c r="E33" s="61" t="s">
        <v>530</v>
      </c>
      <c r="F33" s="60">
        <v>280</v>
      </c>
      <c r="G33" s="61">
        <v>272</v>
      </c>
      <c r="H33" s="61">
        <v>284</v>
      </c>
      <c r="I33" s="61">
        <v>288</v>
      </c>
      <c r="J33" s="61">
        <v>292</v>
      </c>
      <c r="K33" s="61">
        <v>284</v>
      </c>
      <c r="L33" s="65">
        <f t="shared" si="2"/>
        <v>357.14285714285717</v>
      </c>
      <c r="M33" s="66">
        <f t="shared" si="3"/>
        <v>1428.5714285714287</v>
      </c>
      <c r="N33" s="67">
        <f t="shared" si="4"/>
        <v>1.4285714285714286</v>
      </c>
    </row>
    <row r="34" spans="1:14" ht="15.75">
      <c r="A34" s="60">
        <v>21</v>
      </c>
      <c r="B34" s="64">
        <v>43231</v>
      </c>
      <c r="C34" s="60" t="s">
        <v>20</v>
      </c>
      <c r="D34" s="60" t="s">
        <v>21</v>
      </c>
      <c r="E34" s="61" t="s">
        <v>466</v>
      </c>
      <c r="F34" s="60">
        <v>1062</v>
      </c>
      <c r="G34" s="61">
        <v>1044</v>
      </c>
      <c r="H34" s="61">
        <v>1072</v>
      </c>
      <c r="I34" s="61">
        <v>1082</v>
      </c>
      <c r="J34" s="61">
        <v>1092</v>
      </c>
      <c r="K34" s="61">
        <v>1044</v>
      </c>
      <c r="L34" s="65">
        <f aca="true" t="shared" si="5" ref="L34:L48">100000/F34</f>
        <v>94.16195856873823</v>
      </c>
      <c r="M34" s="66">
        <f t="shared" si="3"/>
        <v>-1694.915254237288</v>
      </c>
      <c r="N34" s="67">
        <f t="shared" si="4"/>
        <v>-1.6949152542372883</v>
      </c>
    </row>
    <row r="35" spans="1:14" ht="15.75">
      <c r="A35" s="60">
        <v>22</v>
      </c>
      <c r="B35" s="64">
        <v>43231</v>
      </c>
      <c r="C35" s="60" t="s">
        <v>20</v>
      </c>
      <c r="D35" s="60" t="s">
        <v>21</v>
      </c>
      <c r="E35" s="61" t="s">
        <v>76</v>
      </c>
      <c r="F35" s="60">
        <v>122</v>
      </c>
      <c r="G35" s="61">
        <v>117</v>
      </c>
      <c r="H35" s="61">
        <v>125</v>
      </c>
      <c r="I35" s="61">
        <v>128</v>
      </c>
      <c r="J35" s="61">
        <v>131</v>
      </c>
      <c r="K35" s="61">
        <v>125</v>
      </c>
      <c r="L35" s="65">
        <f t="shared" si="5"/>
        <v>819.672131147541</v>
      </c>
      <c r="M35" s="66">
        <f t="shared" si="3"/>
        <v>2459.0163934426228</v>
      </c>
      <c r="N35" s="67">
        <f t="shared" si="4"/>
        <v>2.4590163934426226</v>
      </c>
    </row>
    <row r="36" spans="1:14" ht="15.75">
      <c r="A36" s="60">
        <v>23</v>
      </c>
      <c r="B36" s="64">
        <v>43231</v>
      </c>
      <c r="C36" s="60" t="s">
        <v>20</v>
      </c>
      <c r="D36" s="60" t="s">
        <v>21</v>
      </c>
      <c r="E36" s="61" t="s">
        <v>97</v>
      </c>
      <c r="F36" s="60">
        <v>432</v>
      </c>
      <c r="G36" s="61">
        <v>422</v>
      </c>
      <c r="H36" s="61">
        <v>437</v>
      </c>
      <c r="I36" s="61">
        <v>442</v>
      </c>
      <c r="J36" s="61">
        <v>447</v>
      </c>
      <c r="K36" s="61">
        <v>447</v>
      </c>
      <c r="L36" s="65">
        <f t="shared" si="5"/>
        <v>231.4814814814815</v>
      </c>
      <c r="M36" s="66">
        <f t="shared" si="3"/>
        <v>3472.2222222222226</v>
      </c>
      <c r="N36" s="67">
        <f t="shared" si="4"/>
        <v>3.472222222222222</v>
      </c>
    </row>
    <row r="37" spans="1:14" ht="15.75">
      <c r="A37" s="60">
        <v>24</v>
      </c>
      <c r="B37" s="64">
        <v>43230</v>
      </c>
      <c r="C37" s="60" t="s">
        <v>20</v>
      </c>
      <c r="D37" s="60" t="s">
        <v>21</v>
      </c>
      <c r="E37" s="61" t="s">
        <v>292</v>
      </c>
      <c r="F37" s="60">
        <v>310</v>
      </c>
      <c r="G37" s="61">
        <v>300</v>
      </c>
      <c r="H37" s="61">
        <v>315</v>
      </c>
      <c r="I37" s="61">
        <v>320</v>
      </c>
      <c r="J37" s="61">
        <v>325</v>
      </c>
      <c r="K37" s="61">
        <v>300</v>
      </c>
      <c r="L37" s="65">
        <f t="shared" si="5"/>
        <v>322.5806451612903</v>
      </c>
      <c r="M37" s="66">
        <f t="shared" si="3"/>
        <v>-3225.806451612903</v>
      </c>
      <c r="N37" s="67">
        <f t="shared" si="4"/>
        <v>-3.225806451612903</v>
      </c>
    </row>
    <row r="38" spans="1:14" ht="15.75">
      <c r="A38" s="60">
        <v>25</v>
      </c>
      <c r="B38" s="64">
        <v>43230</v>
      </c>
      <c r="C38" s="60" t="s">
        <v>20</v>
      </c>
      <c r="D38" s="60" t="s">
        <v>21</v>
      </c>
      <c r="E38" s="61" t="s">
        <v>97</v>
      </c>
      <c r="F38" s="60">
        <v>415</v>
      </c>
      <c r="G38" s="61">
        <v>405</v>
      </c>
      <c r="H38" s="61">
        <v>420</v>
      </c>
      <c r="I38" s="61">
        <v>425</v>
      </c>
      <c r="J38" s="61">
        <v>430</v>
      </c>
      <c r="K38" s="61">
        <v>425</v>
      </c>
      <c r="L38" s="65">
        <f t="shared" si="5"/>
        <v>240.96385542168676</v>
      </c>
      <c r="M38" s="66">
        <f aca="true" t="shared" si="6" ref="M38:M46">IF(D38="BUY",(K38-F38)*(L38),(F38-K38)*(L38))</f>
        <v>2409.6385542168678</v>
      </c>
      <c r="N38" s="67">
        <f aca="true" t="shared" si="7" ref="N38:N46">M38/(L38)/F38%</f>
        <v>2.4096385542168672</v>
      </c>
    </row>
    <row r="39" spans="1:14" ht="15.75">
      <c r="A39" s="60">
        <v>26</v>
      </c>
      <c r="B39" s="64">
        <v>43229</v>
      </c>
      <c r="C39" s="60" t="s">
        <v>20</v>
      </c>
      <c r="D39" s="60" t="s">
        <v>21</v>
      </c>
      <c r="E39" s="61" t="s">
        <v>341</v>
      </c>
      <c r="F39" s="60">
        <v>426</v>
      </c>
      <c r="G39" s="61">
        <v>416</v>
      </c>
      <c r="H39" s="61">
        <v>431</v>
      </c>
      <c r="I39" s="61">
        <v>436</v>
      </c>
      <c r="J39" s="61">
        <v>441</v>
      </c>
      <c r="K39" s="61">
        <v>416</v>
      </c>
      <c r="L39" s="65">
        <f t="shared" si="5"/>
        <v>234.7417840375587</v>
      </c>
      <c r="M39" s="66">
        <f t="shared" si="6"/>
        <v>-2347.417840375587</v>
      </c>
      <c r="N39" s="67">
        <f t="shared" si="7"/>
        <v>-2.347417840375587</v>
      </c>
    </row>
    <row r="40" spans="1:14" ht="15.75">
      <c r="A40" s="60">
        <v>27</v>
      </c>
      <c r="B40" s="64">
        <v>43229</v>
      </c>
      <c r="C40" s="60" t="s">
        <v>20</v>
      </c>
      <c r="D40" s="60" t="s">
        <v>21</v>
      </c>
      <c r="E40" s="61" t="s">
        <v>59</v>
      </c>
      <c r="F40" s="60">
        <v>409</v>
      </c>
      <c r="G40" s="61">
        <v>399</v>
      </c>
      <c r="H40" s="61">
        <v>414</v>
      </c>
      <c r="I40" s="61">
        <v>419</v>
      </c>
      <c r="J40" s="61">
        <v>424</v>
      </c>
      <c r="K40" s="61">
        <v>413.9</v>
      </c>
      <c r="L40" s="65">
        <f t="shared" si="5"/>
        <v>244.49877750611248</v>
      </c>
      <c r="M40" s="66">
        <f t="shared" si="6"/>
        <v>1198.0440097799456</v>
      </c>
      <c r="N40" s="67">
        <f t="shared" si="7"/>
        <v>1.1980440097799456</v>
      </c>
    </row>
    <row r="41" spans="1:14" ht="15.75">
      <c r="A41" s="60">
        <v>28</v>
      </c>
      <c r="B41" s="64">
        <v>43229</v>
      </c>
      <c r="C41" s="60" t="s">
        <v>20</v>
      </c>
      <c r="D41" s="60" t="s">
        <v>21</v>
      </c>
      <c r="E41" s="61" t="s">
        <v>145</v>
      </c>
      <c r="F41" s="60">
        <v>332</v>
      </c>
      <c r="G41" s="61">
        <v>324</v>
      </c>
      <c r="H41" s="61">
        <v>336</v>
      </c>
      <c r="I41" s="61">
        <v>340</v>
      </c>
      <c r="J41" s="61">
        <v>344</v>
      </c>
      <c r="K41" s="61">
        <v>340</v>
      </c>
      <c r="L41" s="65">
        <f t="shared" si="5"/>
        <v>301.2048192771084</v>
      </c>
      <c r="M41" s="66">
        <f t="shared" si="6"/>
        <v>2409.6385542168673</v>
      </c>
      <c r="N41" s="67">
        <f t="shared" si="7"/>
        <v>2.4096385542168677</v>
      </c>
    </row>
    <row r="42" spans="1:14" ht="15.75">
      <c r="A42" s="60">
        <v>29</v>
      </c>
      <c r="B42" s="64">
        <v>43228</v>
      </c>
      <c r="C42" s="60" t="s">
        <v>20</v>
      </c>
      <c r="D42" s="60" t="s">
        <v>21</v>
      </c>
      <c r="E42" s="61" t="s">
        <v>283</v>
      </c>
      <c r="F42" s="60">
        <v>740</v>
      </c>
      <c r="G42" s="61">
        <v>722</v>
      </c>
      <c r="H42" s="61">
        <v>750</v>
      </c>
      <c r="I42" s="61">
        <v>760</v>
      </c>
      <c r="J42" s="61">
        <v>770</v>
      </c>
      <c r="K42" s="61">
        <v>770</v>
      </c>
      <c r="L42" s="65">
        <f t="shared" si="5"/>
        <v>135.13513513513513</v>
      </c>
      <c r="M42" s="66">
        <f t="shared" si="6"/>
        <v>4054.0540540540537</v>
      </c>
      <c r="N42" s="67">
        <f t="shared" si="7"/>
        <v>4.0540540540540535</v>
      </c>
    </row>
    <row r="43" spans="1:14" ht="15.75">
      <c r="A43" s="60">
        <v>30</v>
      </c>
      <c r="B43" s="64">
        <v>43228</v>
      </c>
      <c r="C43" s="60" t="s">
        <v>20</v>
      </c>
      <c r="D43" s="60" t="s">
        <v>21</v>
      </c>
      <c r="E43" s="61" t="s">
        <v>501</v>
      </c>
      <c r="F43" s="60">
        <v>135</v>
      </c>
      <c r="G43" s="61">
        <v>129.5</v>
      </c>
      <c r="H43" s="61">
        <v>138</v>
      </c>
      <c r="I43" s="61">
        <v>141</v>
      </c>
      <c r="J43" s="61">
        <v>144</v>
      </c>
      <c r="K43" s="61">
        <v>137.6</v>
      </c>
      <c r="L43" s="65">
        <f t="shared" si="5"/>
        <v>740.7407407407408</v>
      </c>
      <c r="M43" s="66">
        <f t="shared" si="6"/>
        <v>1925.9259259259218</v>
      </c>
      <c r="N43" s="67">
        <f t="shared" si="7"/>
        <v>1.9259259259259216</v>
      </c>
    </row>
    <row r="44" spans="1:14" ht="15.75">
      <c r="A44" s="60">
        <v>31</v>
      </c>
      <c r="B44" s="64">
        <v>43228</v>
      </c>
      <c r="C44" s="60" t="s">
        <v>20</v>
      </c>
      <c r="D44" s="60" t="s">
        <v>21</v>
      </c>
      <c r="E44" s="61" t="s">
        <v>528</v>
      </c>
      <c r="F44" s="60">
        <v>212</v>
      </c>
      <c r="G44" s="61">
        <v>207</v>
      </c>
      <c r="H44" s="61">
        <v>215</v>
      </c>
      <c r="I44" s="61">
        <v>218</v>
      </c>
      <c r="J44" s="61">
        <v>221</v>
      </c>
      <c r="K44" s="61">
        <v>207</v>
      </c>
      <c r="L44" s="65">
        <f t="shared" si="5"/>
        <v>471.6981132075472</v>
      </c>
      <c r="M44" s="66">
        <f t="shared" si="6"/>
        <v>-2358.490566037736</v>
      </c>
      <c r="N44" s="67">
        <f t="shared" si="7"/>
        <v>-2.3584905660377355</v>
      </c>
    </row>
    <row r="45" spans="1:14" ht="15.75">
      <c r="A45" s="60">
        <v>32</v>
      </c>
      <c r="B45" s="64">
        <v>43228</v>
      </c>
      <c r="C45" s="60" t="s">
        <v>20</v>
      </c>
      <c r="D45" s="60" t="s">
        <v>21</v>
      </c>
      <c r="E45" s="61" t="s">
        <v>529</v>
      </c>
      <c r="F45" s="60">
        <v>145</v>
      </c>
      <c r="G45" s="61">
        <v>140</v>
      </c>
      <c r="H45" s="61">
        <v>148</v>
      </c>
      <c r="I45" s="61">
        <v>151</v>
      </c>
      <c r="J45" s="61">
        <v>154</v>
      </c>
      <c r="K45" s="61">
        <v>154</v>
      </c>
      <c r="L45" s="65">
        <f t="shared" si="5"/>
        <v>689.6551724137931</v>
      </c>
      <c r="M45" s="66">
        <f t="shared" si="6"/>
        <v>6206.896551724139</v>
      </c>
      <c r="N45" s="67">
        <f t="shared" si="7"/>
        <v>6.206896551724138</v>
      </c>
    </row>
    <row r="46" spans="1:14" ht="15.75">
      <c r="A46" s="60">
        <v>33</v>
      </c>
      <c r="B46" s="64">
        <v>43225</v>
      </c>
      <c r="C46" s="60" t="s">
        <v>20</v>
      </c>
      <c r="D46" s="60" t="s">
        <v>21</v>
      </c>
      <c r="E46" s="61" t="s">
        <v>415</v>
      </c>
      <c r="F46" s="60">
        <v>186</v>
      </c>
      <c r="G46" s="61">
        <v>180</v>
      </c>
      <c r="H46" s="61">
        <v>189</v>
      </c>
      <c r="I46" s="61">
        <v>192</v>
      </c>
      <c r="J46" s="61">
        <v>195</v>
      </c>
      <c r="K46" s="61">
        <v>189</v>
      </c>
      <c r="L46" s="65">
        <f t="shared" si="5"/>
        <v>537.6344086021505</v>
      </c>
      <c r="M46" s="66">
        <f t="shared" si="6"/>
        <v>1612.9032258064517</v>
      </c>
      <c r="N46" s="67">
        <f t="shared" si="7"/>
        <v>1.6129032258064515</v>
      </c>
    </row>
    <row r="47" spans="1:14" ht="15.75">
      <c r="A47" s="60">
        <v>34</v>
      </c>
      <c r="B47" s="64">
        <v>43225</v>
      </c>
      <c r="C47" s="60" t="s">
        <v>20</v>
      </c>
      <c r="D47" s="60" t="s">
        <v>21</v>
      </c>
      <c r="E47" s="61" t="s">
        <v>433</v>
      </c>
      <c r="F47" s="60">
        <v>480</v>
      </c>
      <c r="G47" s="61">
        <v>470</v>
      </c>
      <c r="H47" s="61">
        <v>485</v>
      </c>
      <c r="I47" s="61">
        <v>490</v>
      </c>
      <c r="J47" s="61">
        <v>495</v>
      </c>
      <c r="K47" s="61">
        <v>485</v>
      </c>
      <c r="L47" s="65">
        <f t="shared" si="5"/>
        <v>208.33333333333334</v>
      </c>
      <c r="M47" s="66">
        <f aca="true" t="shared" si="8" ref="M47:M53">IF(D47="BUY",(K47-F47)*(L47),(F47-K47)*(L47))</f>
        <v>1041.6666666666667</v>
      </c>
      <c r="N47" s="67">
        <f aca="true" t="shared" si="9" ref="N47:N53">M47/(L47)/F47%</f>
        <v>1.0416666666666667</v>
      </c>
    </row>
    <row r="48" spans="1:14" ht="15.75">
      <c r="A48" s="60">
        <v>35</v>
      </c>
      <c r="B48" s="64">
        <v>43224</v>
      </c>
      <c r="C48" s="60" t="s">
        <v>20</v>
      </c>
      <c r="D48" s="60" t="s">
        <v>21</v>
      </c>
      <c r="E48" s="61" t="s">
        <v>203</v>
      </c>
      <c r="F48" s="60">
        <v>425</v>
      </c>
      <c r="G48" s="61">
        <v>415</v>
      </c>
      <c r="H48" s="61">
        <v>430</v>
      </c>
      <c r="I48" s="61">
        <v>435</v>
      </c>
      <c r="J48" s="61">
        <v>440</v>
      </c>
      <c r="K48" s="61">
        <v>435</v>
      </c>
      <c r="L48" s="65">
        <f t="shared" si="5"/>
        <v>235.2941176470588</v>
      </c>
      <c r="M48" s="66">
        <f t="shared" si="8"/>
        <v>2352.9411764705883</v>
      </c>
      <c r="N48" s="67">
        <f t="shared" si="9"/>
        <v>2.3529411764705883</v>
      </c>
    </row>
    <row r="49" spans="1:14" ht="15.75">
      <c r="A49" s="60">
        <v>36</v>
      </c>
      <c r="B49" s="64">
        <v>43224</v>
      </c>
      <c r="C49" s="60" t="s">
        <v>20</v>
      </c>
      <c r="D49" s="60" t="s">
        <v>21</v>
      </c>
      <c r="E49" s="61" t="s">
        <v>526</v>
      </c>
      <c r="F49" s="60">
        <v>240</v>
      </c>
      <c r="G49" s="61">
        <v>234</v>
      </c>
      <c r="H49" s="61">
        <v>243</v>
      </c>
      <c r="I49" s="61">
        <v>246</v>
      </c>
      <c r="J49" s="61">
        <v>249</v>
      </c>
      <c r="K49" s="61">
        <v>246</v>
      </c>
      <c r="L49" s="65">
        <f aca="true" t="shared" si="10" ref="L49:L59">100000/F49</f>
        <v>416.6666666666667</v>
      </c>
      <c r="M49" s="66">
        <f t="shared" si="8"/>
        <v>2500</v>
      </c>
      <c r="N49" s="67">
        <f t="shared" si="9"/>
        <v>2.5</v>
      </c>
    </row>
    <row r="50" spans="1:14" ht="15.75">
      <c r="A50" s="60">
        <v>37</v>
      </c>
      <c r="B50" s="64">
        <v>43224</v>
      </c>
      <c r="C50" s="60" t="s">
        <v>20</v>
      </c>
      <c r="D50" s="60" t="s">
        <v>21</v>
      </c>
      <c r="E50" s="61" t="s">
        <v>295</v>
      </c>
      <c r="F50" s="60">
        <v>305</v>
      </c>
      <c r="G50" s="61">
        <v>395</v>
      </c>
      <c r="H50" s="61">
        <v>310</v>
      </c>
      <c r="I50" s="61">
        <v>315</v>
      </c>
      <c r="J50" s="61">
        <v>320</v>
      </c>
      <c r="K50" s="61">
        <v>309.5</v>
      </c>
      <c r="L50" s="65">
        <f t="shared" si="10"/>
        <v>327.8688524590164</v>
      </c>
      <c r="M50" s="66">
        <f t="shared" si="8"/>
        <v>1475.409836065574</v>
      </c>
      <c r="N50" s="67">
        <f t="shared" si="9"/>
        <v>1.4754098360655739</v>
      </c>
    </row>
    <row r="51" spans="1:14" ht="15.75">
      <c r="A51" s="60">
        <v>38</v>
      </c>
      <c r="B51" s="64">
        <v>43224</v>
      </c>
      <c r="C51" s="60" t="s">
        <v>20</v>
      </c>
      <c r="D51" s="60" t="s">
        <v>21</v>
      </c>
      <c r="E51" s="61" t="s">
        <v>525</v>
      </c>
      <c r="F51" s="60">
        <v>439</v>
      </c>
      <c r="G51" s="61">
        <v>429</v>
      </c>
      <c r="H51" s="61">
        <v>444</v>
      </c>
      <c r="I51" s="61">
        <v>449</v>
      </c>
      <c r="J51" s="61">
        <v>454</v>
      </c>
      <c r="K51" s="61">
        <v>429</v>
      </c>
      <c r="L51" s="65">
        <f t="shared" si="10"/>
        <v>227.79043280182233</v>
      </c>
      <c r="M51" s="66">
        <f t="shared" si="8"/>
        <v>-2277.904328018223</v>
      </c>
      <c r="N51" s="67">
        <f t="shared" si="9"/>
        <v>-2.277904328018223</v>
      </c>
    </row>
    <row r="52" spans="1:14" ht="15.75">
      <c r="A52" s="60">
        <v>39</v>
      </c>
      <c r="B52" s="64">
        <v>43224</v>
      </c>
      <c r="C52" s="60" t="s">
        <v>20</v>
      </c>
      <c r="D52" s="60" t="s">
        <v>21</v>
      </c>
      <c r="E52" s="61" t="s">
        <v>168</v>
      </c>
      <c r="F52" s="60">
        <v>1112</v>
      </c>
      <c r="G52" s="61">
        <v>1090</v>
      </c>
      <c r="H52" s="61">
        <v>1123</v>
      </c>
      <c r="I52" s="61">
        <v>1134</v>
      </c>
      <c r="J52" s="61">
        <v>1145</v>
      </c>
      <c r="K52" s="61">
        <v>1123</v>
      </c>
      <c r="L52" s="65">
        <f t="shared" si="10"/>
        <v>89.92805755395683</v>
      </c>
      <c r="M52" s="66">
        <f t="shared" si="8"/>
        <v>989.2086330935251</v>
      </c>
      <c r="N52" s="67">
        <f t="shared" si="9"/>
        <v>0.9892086330935252</v>
      </c>
    </row>
    <row r="53" spans="1:14" ht="15.75">
      <c r="A53" s="60">
        <v>40</v>
      </c>
      <c r="B53" s="64">
        <v>43223</v>
      </c>
      <c r="C53" s="60" t="s">
        <v>20</v>
      </c>
      <c r="D53" s="60" t="s">
        <v>21</v>
      </c>
      <c r="E53" s="61" t="s">
        <v>524</v>
      </c>
      <c r="F53" s="60">
        <v>128</v>
      </c>
      <c r="G53" s="61">
        <v>123</v>
      </c>
      <c r="H53" s="61">
        <v>131</v>
      </c>
      <c r="I53" s="61">
        <v>134</v>
      </c>
      <c r="J53" s="61">
        <v>137</v>
      </c>
      <c r="K53" s="61">
        <v>130</v>
      </c>
      <c r="L53" s="65">
        <f t="shared" si="10"/>
        <v>781.25</v>
      </c>
      <c r="M53" s="66">
        <f t="shared" si="8"/>
        <v>1562.5</v>
      </c>
      <c r="N53" s="67">
        <f t="shared" si="9"/>
        <v>1.5625</v>
      </c>
    </row>
    <row r="54" spans="1:14" ht="15.75">
      <c r="A54" s="60">
        <v>41</v>
      </c>
      <c r="B54" s="64">
        <v>43223</v>
      </c>
      <c r="C54" s="60" t="s">
        <v>20</v>
      </c>
      <c r="D54" s="60" t="s">
        <v>21</v>
      </c>
      <c r="E54" s="61" t="s">
        <v>145</v>
      </c>
      <c r="F54" s="60">
        <v>324</v>
      </c>
      <c r="G54" s="61">
        <v>316</v>
      </c>
      <c r="H54" s="61">
        <v>328</v>
      </c>
      <c r="I54" s="61">
        <v>332</v>
      </c>
      <c r="J54" s="61">
        <v>336</v>
      </c>
      <c r="K54" s="61">
        <v>327.9</v>
      </c>
      <c r="L54" s="65">
        <f t="shared" si="10"/>
        <v>308.641975308642</v>
      </c>
      <c r="M54" s="66">
        <f aca="true" t="shared" si="11" ref="M54:M59">IF(D54="BUY",(K54-F54)*(L54),(F54-K54)*(L54))</f>
        <v>1203.7037037036966</v>
      </c>
      <c r="N54" s="67">
        <f aca="true" t="shared" si="12" ref="N54:N59">M54/(L54)/F54%</f>
        <v>1.2037037037036966</v>
      </c>
    </row>
    <row r="55" spans="1:14" ht="15.75">
      <c r="A55" s="60">
        <v>42</v>
      </c>
      <c r="B55" s="64">
        <v>43223</v>
      </c>
      <c r="C55" s="60" t="s">
        <v>20</v>
      </c>
      <c r="D55" s="60" t="s">
        <v>21</v>
      </c>
      <c r="E55" s="61" t="s">
        <v>421</v>
      </c>
      <c r="F55" s="60">
        <v>167</v>
      </c>
      <c r="G55" s="61">
        <v>163</v>
      </c>
      <c r="H55" s="61">
        <v>169</v>
      </c>
      <c r="I55" s="61">
        <v>171</v>
      </c>
      <c r="J55" s="61">
        <v>173</v>
      </c>
      <c r="K55" s="61">
        <v>171</v>
      </c>
      <c r="L55" s="65">
        <f t="shared" si="10"/>
        <v>598.8023952095808</v>
      </c>
      <c r="M55" s="66">
        <f t="shared" si="11"/>
        <v>2395.2095808383233</v>
      </c>
      <c r="N55" s="67">
        <f t="shared" si="12"/>
        <v>2.3952095808383236</v>
      </c>
    </row>
    <row r="56" spans="1:14" ht="15.75">
      <c r="A56" s="60">
        <v>43</v>
      </c>
      <c r="B56" s="64">
        <v>43222</v>
      </c>
      <c r="C56" s="60" t="s">
        <v>20</v>
      </c>
      <c r="D56" s="60" t="s">
        <v>21</v>
      </c>
      <c r="E56" s="61" t="s">
        <v>471</v>
      </c>
      <c r="F56" s="60">
        <v>896</v>
      </c>
      <c r="G56" s="61">
        <v>878</v>
      </c>
      <c r="H56" s="61">
        <v>906</v>
      </c>
      <c r="I56" s="61">
        <v>916</v>
      </c>
      <c r="J56" s="61">
        <v>926</v>
      </c>
      <c r="K56" s="61">
        <v>878</v>
      </c>
      <c r="L56" s="65">
        <f t="shared" si="10"/>
        <v>111.60714285714286</v>
      </c>
      <c r="M56" s="66">
        <f t="shared" si="11"/>
        <v>-2008.9285714285716</v>
      </c>
      <c r="N56" s="67">
        <f t="shared" si="12"/>
        <v>-2.008928571428571</v>
      </c>
    </row>
    <row r="57" spans="1:14" ht="15.75">
      <c r="A57" s="60">
        <v>44</v>
      </c>
      <c r="B57" s="64">
        <v>43222</v>
      </c>
      <c r="C57" s="60" t="s">
        <v>20</v>
      </c>
      <c r="D57" s="60" t="s">
        <v>21</v>
      </c>
      <c r="E57" s="61" t="s">
        <v>523</v>
      </c>
      <c r="F57" s="60">
        <v>720</v>
      </c>
      <c r="G57" s="61">
        <v>706</v>
      </c>
      <c r="H57" s="61">
        <v>728</v>
      </c>
      <c r="I57" s="61">
        <v>736</v>
      </c>
      <c r="J57" s="61">
        <v>742</v>
      </c>
      <c r="K57" s="61">
        <v>706</v>
      </c>
      <c r="L57" s="65">
        <f t="shared" si="10"/>
        <v>138.88888888888889</v>
      </c>
      <c r="M57" s="66">
        <f t="shared" si="11"/>
        <v>-1944.4444444444443</v>
      </c>
      <c r="N57" s="67">
        <f t="shared" si="12"/>
        <v>-1.9444444444444444</v>
      </c>
    </row>
    <row r="58" spans="1:14" ht="15.75">
      <c r="A58" s="60">
        <v>45</v>
      </c>
      <c r="B58" s="64">
        <v>43222</v>
      </c>
      <c r="C58" s="60" t="s">
        <v>20</v>
      </c>
      <c r="D58" s="60" t="s">
        <v>21</v>
      </c>
      <c r="E58" s="61" t="s">
        <v>126</v>
      </c>
      <c r="F58" s="60">
        <v>1140</v>
      </c>
      <c r="G58" s="61">
        <v>1119</v>
      </c>
      <c r="H58" s="61">
        <v>1151</v>
      </c>
      <c r="I58" s="61">
        <v>1162</v>
      </c>
      <c r="J58" s="61">
        <v>1173</v>
      </c>
      <c r="K58" s="61">
        <v>1151</v>
      </c>
      <c r="L58" s="65">
        <f t="shared" si="10"/>
        <v>87.71929824561404</v>
      </c>
      <c r="M58" s="66">
        <f t="shared" si="11"/>
        <v>964.9122807017544</v>
      </c>
      <c r="N58" s="67">
        <f t="shared" si="12"/>
        <v>0.9649122807017544</v>
      </c>
    </row>
    <row r="59" spans="1:14" ht="15.75">
      <c r="A59" s="60">
        <v>46</v>
      </c>
      <c r="B59" s="64">
        <v>43222</v>
      </c>
      <c r="C59" s="60" t="s">
        <v>20</v>
      </c>
      <c r="D59" s="60" t="s">
        <v>21</v>
      </c>
      <c r="E59" s="61" t="s">
        <v>522</v>
      </c>
      <c r="F59" s="60">
        <v>876</v>
      </c>
      <c r="G59" s="61">
        <v>859</v>
      </c>
      <c r="H59" s="61">
        <v>886</v>
      </c>
      <c r="I59" s="61">
        <v>896</v>
      </c>
      <c r="J59" s="61">
        <v>906</v>
      </c>
      <c r="K59" s="61">
        <v>896</v>
      </c>
      <c r="L59" s="65">
        <f t="shared" si="10"/>
        <v>114.15525114155251</v>
      </c>
      <c r="M59" s="66">
        <f t="shared" si="11"/>
        <v>2283.10502283105</v>
      </c>
      <c r="N59" s="67">
        <f t="shared" si="12"/>
        <v>2.2831050228310503</v>
      </c>
    </row>
    <row r="60" spans="1:14" ht="15.75">
      <c r="A60" s="13" t="s">
        <v>26</v>
      </c>
      <c r="B60" s="14"/>
      <c r="C60" s="15"/>
      <c r="D60" s="16"/>
      <c r="E60" s="17"/>
      <c r="F60" s="17"/>
      <c r="G60" s="18"/>
      <c r="H60" s="19"/>
      <c r="I60" s="19"/>
      <c r="J60" s="19"/>
      <c r="K60" s="20"/>
      <c r="L60" s="21"/>
      <c r="N60" s="75"/>
    </row>
    <row r="61" spans="1:12" ht="15.75">
      <c r="A61" s="13" t="s">
        <v>27</v>
      </c>
      <c r="B61" s="23"/>
      <c r="C61" s="15"/>
      <c r="D61" s="16"/>
      <c r="E61" s="17"/>
      <c r="F61" s="17"/>
      <c r="G61" s="18"/>
      <c r="H61" s="17"/>
      <c r="I61" s="17"/>
      <c r="J61" s="17"/>
      <c r="K61" s="20"/>
      <c r="L61" s="21"/>
    </row>
    <row r="62" spans="1:14" ht="15.75">
      <c r="A62" s="13" t="s">
        <v>27</v>
      </c>
      <c r="B62" s="23"/>
      <c r="C62" s="24"/>
      <c r="D62" s="25"/>
      <c r="E62" s="26"/>
      <c r="F62" s="26"/>
      <c r="G62" s="27"/>
      <c r="H62" s="26"/>
      <c r="I62" s="26"/>
      <c r="J62" s="26"/>
      <c r="K62" s="26"/>
      <c r="L62" s="21"/>
      <c r="N62" s="21"/>
    </row>
    <row r="63" spans="1:12" ht="16.5" thickBot="1">
      <c r="A63" s="68"/>
      <c r="B63" s="69"/>
      <c r="C63" s="26"/>
      <c r="D63" s="26"/>
      <c r="E63" s="26"/>
      <c r="F63" s="29"/>
      <c r="G63" s="30"/>
      <c r="H63" s="31" t="s">
        <v>28</v>
      </c>
      <c r="I63" s="31"/>
      <c r="J63" s="29"/>
      <c r="K63" s="29"/>
      <c r="L63" s="21"/>
    </row>
    <row r="64" spans="1:13" ht="15.75">
      <c r="A64" s="68"/>
      <c r="B64" s="69"/>
      <c r="C64" s="84" t="s">
        <v>29</v>
      </c>
      <c r="D64" s="84"/>
      <c r="E64" s="33">
        <v>46</v>
      </c>
      <c r="F64" s="34">
        <f>F65+F66+F67+F68+F69+F70</f>
        <v>100</v>
      </c>
      <c r="G64" s="35">
        <v>46</v>
      </c>
      <c r="H64" s="36">
        <f>G65/G64%</f>
        <v>69.56521739130434</v>
      </c>
      <c r="I64" s="36"/>
      <c r="J64" s="29"/>
      <c r="K64" s="29"/>
      <c r="L64" s="70"/>
      <c r="M64" s="71"/>
    </row>
    <row r="65" spans="1:14" ht="15.75">
      <c r="A65" s="68"/>
      <c r="B65" s="69"/>
      <c r="C65" s="80" t="s">
        <v>30</v>
      </c>
      <c r="D65" s="80"/>
      <c r="E65" s="37">
        <v>32</v>
      </c>
      <c r="F65" s="38">
        <f>(E65/E64)*100</f>
        <v>69.56521739130434</v>
      </c>
      <c r="G65" s="35">
        <v>32</v>
      </c>
      <c r="H65" s="32"/>
      <c r="I65" s="32"/>
      <c r="J65" s="29"/>
      <c r="K65" s="29"/>
      <c r="L65" s="70"/>
      <c r="M65" s="71"/>
      <c r="N65" s="72"/>
    </row>
    <row r="66" spans="1:13" ht="15.75">
      <c r="A66" s="68"/>
      <c r="B66" s="69"/>
      <c r="C66" s="80" t="s">
        <v>32</v>
      </c>
      <c r="D66" s="80"/>
      <c r="E66" s="37">
        <v>0</v>
      </c>
      <c r="F66" s="38">
        <f>(E66/E64)*100</f>
        <v>0</v>
      </c>
      <c r="G66" s="40"/>
      <c r="H66" s="35"/>
      <c r="I66" s="35"/>
      <c r="J66" s="29"/>
      <c r="L66" s="70"/>
      <c r="M66" s="71"/>
    </row>
    <row r="67" spans="1:13" ht="15.75">
      <c r="A67" s="68"/>
      <c r="B67" s="69"/>
      <c r="C67" s="80" t="s">
        <v>33</v>
      </c>
      <c r="D67" s="80"/>
      <c r="E67" s="37">
        <v>0</v>
      </c>
      <c r="F67" s="38">
        <f>(E67/E64)*100</f>
        <v>0</v>
      </c>
      <c r="G67" s="40"/>
      <c r="H67" s="35"/>
      <c r="I67" s="35"/>
      <c r="J67" s="29"/>
      <c r="K67" s="29"/>
      <c r="L67" s="29"/>
      <c r="M67" s="71"/>
    </row>
    <row r="68" spans="1:13" ht="15.75">
      <c r="A68" s="68"/>
      <c r="B68" s="69"/>
      <c r="C68" s="80" t="s">
        <v>34</v>
      </c>
      <c r="D68" s="80"/>
      <c r="E68" s="37">
        <v>14</v>
      </c>
      <c r="F68" s="38">
        <f>(E68/E64)*100</f>
        <v>30.434782608695656</v>
      </c>
      <c r="G68" s="40"/>
      <c r="H68" s="26" t="s">
        <v>35</v>
      </c>
      <c r="I68" s="26"/>
      <c r="J68" s="29"/>
      <c r="K68" s="29"/>
      <c r="L68" s="70"/>
      <c r="M68" s="71"/>
    </row>
    <row r="69" spans="1:13" ht="15.75">
      <c r="A69" s="68"/>
      <c r="B69" s="69"/>
      <c r="C69" s="80" t="s">
        <v>36</v>
      </c>
      <c r="D69" s="80"/>
      <c r="E69" s="37">
        <v>0</v>
      </c>
      <c r="F69" s="38">
        <f>(E69/E64)*100</f>
        <v>0</v>
      </c>
      <c r="G69" s="40"/>
      <c r="H69" s="26"/>
      <c r="I69" s="26"/>
      <c r="J69" s="29"/>
      <c r="K69" s="29"/>
      <c r="L69" s="70"/>
      <c r="M69" s="71"/>
    </row>
    <row r="70" spans="1:14" ht="16.5" thickBot="1">
      <c r="A70" s="68"/>
      <c r="B70" s="69"/>
      <c r="C70" s="81" t="s">
        <v>37</v>
      </c>
      <c r="D70" s="81"/>
      <c r="E70" s="42"/>
      <c r="F70" s="43">
        <f>(E70/E64)*100</f>
        <v>0</v>
      </c>
      <c r="G70" s="40"/>
      <c r="H70" s="26"/>
      <c r="I70" s="26"/>
      <c r="J70" s="29"/>
      <c r="K70" s="29"/>
      <c r="L70" s="70"/>
      <c r="M70" s="71"/>
      <c r="N70" s="72"/>
    </row>
    <row r="71" spans="1:14" ht="15.75">
      <c r="A71" s="45" t="s">
        <v>38</v>
      </c>
      <c r="B71" s="14"/>
      <c r="C71" s="15"/>
      <c r="D71" s="15"/>
      <c r="E71" s="17"/>
      <c r="F71" s="17"/>
      <c r="G71" s="46"/>
      <c r="H71" s="47"/>
      <c r="I71" s="47"/>
      <c r="J71" s="47"/>
      <c r="K71" s="17"/>
      <c r="L71" s="21"/>
      <c r="M71" s="44"/>
      <c r="N71" s="44"/>
    </row>
    <row r="72" spans="1:14" ht="15.75">
      <c r="A72" s="16" t="s">
        <v>39</v>
      </c>
      <c r="B72" s="14"/>
      <c r="C72" s="48"/>
      <c r="D72" s="49"/>
      <c r="E72" s="50"/>
      <c r="F72" s="47"/>
      <c r="G72" s="46"/>
      <c r="H72" s="47"/>
      <c r="I72" s="47"/>
      <c r="J72" s="47"/>
      <c r="K72" s="17"/>
      <c r="L72" s="21"/>
      <c r="M72" s="28"/>
      <c r="N72" s="28"/>
    </row>
    <row r="73" spans="1:14" ht="15.75">
      <c r="A73" s="16" t="s">
        <v>40</v>
      </c>
      <c r="B73" s="14"/>
      <c r="C73" s="15"/>
      <c r="D73" s="49"/>
      <c r="E73" s="50"/>
      <c r="F73" s="47"/>
      <c r="G73" s="46"/>
      <c r="H73" s="51"/>
      <c r="I73" s="51"/>
      <c r="J73" s="51"/>
      <c r="K73" s="17"/>
      <c r="L73" s="21"/>
      <c r="M73" s="21"/>
      <c r="N73" s="21"/>
    </row>
    <row r="74" spans="1:14" ht="15.75">
      <c r="A74" s="16" t="s">
        <v>41</v>
      </c>
      <c r="B74" s="48"/>
      <c r="C74" s="15"/>
      <c r="D74" s="49"/>
      <c r="E74" s="50"/>
      <c r="F74" s="47"/>
      <c r="G74" s="52"/>
      <c r="H74" s="51"/>
      <c r="I74" s="51"/>
      <c r="J74" s="51"/>
      <c r="K74" s="17"/>
      <c r="L74" s="21"/>
      <c r="M74" s="21"/>
      <c r="N74" s="21"/>
    </row>
    <row r="75" spans="1:14" ht="15.75">
      <c r="A75" s="16" t="s">
        <v>42</v>
      </c>
      <c r="B75" s="39"/>
      <c r="C75" s="15"/>
      <c r="D75" s="53"/>
      <c r="E75" s="47"/>
      <c r="F75" s="47"/>
      <c r="G75" s="52"/>
      <c r="H75" s="51"/>
      <c r="I75" s="51"/>
      <c r="J75" s="51"/>
      <c r="K75" s="47"/>
      <c r="L75" s="21"/>
      <c r="M75" s="21"/>
      <c r="N75" s="21"/>
    </row>
    <row r="76" ht="16.5" thickBot="1"/>
    <row r="77" spans="1:14" ht="16.5" thickBot="1">
      <c r="A77" s="89" t="s">
        <v>0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16.5" thickBo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4" ht="15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1:14" ht="15.75">
      <c r="A80" s="90" t="s">
        <v>1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</row>
    <row r="81" spans="1:14" ht="15.75">
      <c r="A81" s="90" t="s">
        <v>2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1:14" ht="16.5" thickBot="1">
      <c r="A82" s="91" t="s">
        <v>3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1:14" ht="15.75">
      <c r="A83" s="92" t="s">
        <v>496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ht="15.75">
      <c r="A84" s="92" t="s">
        <v>5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ht="15.75">
      <c r="A85" s="87" t="s">
        <v>6</v>
      </c>
      <c r="B85" s="82" t="s">
        <v>7</v>
      </c>
      <c r="C85" s="82" t="s">
        <v>8</v>
      </c>
      <c r="D85" s="87" t="s">
        <v>9</v>
      </c>
      <c r="E85" s="82" t="s">
        <v>10</v>
      </c>
      <c r="F85" s="82" t="s">
        <v>11</v>
      </c>
      <c r="G85" s="82" t="s">
        <v>12</v>
      </c>
      <c r="H85" s="82" t="s">
        <v>13</v>
      </c>
      <c r="I85" s="82" t="s">
        <v>14</v>
      </c>
      <c r="J85" s="82" t="s">
        <v>15</v>
      </c>
      <c r="K85" s="85" t="s">
        <v>16</v>
      </c>
      <c r="L85" s="82" t="s">
        <v>17</v>
      </c>
      <c r="M85" s="82" t="s">
        <v>18</v>
      </c>
      <c r="N85" s="82" t="s">
        <v>19</v>
      </c>
    </row>
    <row r="86" spans="1:14" ht="15.75">
      <c r="A86" s="88"/>
      <c r="B86" s="83"/>
      <c r="C86" s="83"/>
      <c r="D86" s="88"/>
      <c r="E86" s="83"/>
      <c r="F86" s="83"/>
      <c r="G86" s="83"/>
      <c r="H86" s="83"/>
      <c r="I86" s="83"/>
      <c r="J86" s="83"/>
      <c r="K86" s="86"/>
      <c r="L86" s="83"/>
      <c r="M86" s="83"/>
      <c r="N86" s="83"/>
    </row>
    <row r="87" spans="1:16" ht="16.5" customHeight="1">
      <c r="A87" s="60">
        <v>1</v>
      </c>
      <c r="B87" s="64">
        <v>43220</v>
      </c>
      <c r="C87" s="60" t="s">
        <v>20</v>
      </c>
      <c r="D87" s="60" t="s">
        <v>21</v>
      </c>
      <c r="E87" s="61" t="s">
        <v>25</v>
      </c>
      <c r="F87" s="60">
        <v>1000</v>
      </c>
      <c r="G87" s="61">
        <v>980</v>
      </c>
      <c r="H87" s="61">
        <v>1010</v>
      </c>
      <c r="I87" s="61">
        <v>1020</v>
      </c>
      <c r="J87" s="61">
        <v>1030</v>
      </c>
      <c r="K87" s="61">
        <v>1010</v>
      </c>
      <c r="L87" s="65">
        <f aca="true" t="shared" si="13" ref="L87:L93">100000/F87</f>
        <v>100</v>
      </c>
      <c r="M87" s="66">
        <f aca="true" t="shared" si="14" ref="M87:M93">IF(D87="BUY",(K87-F87)*(L87),(F87-K87)*(L87))</f>
        <v>1000</v>
      </c>
      <c r="N87" s="67">
        <f aca="true" t="shared" si="15" ref="N87:N93">M87/(L87)/F87%</f>
        <v>1</v>
      </c>
      <c r="P87" s="76"/>
    </row>
    <row r="88" spans="1:14" ht="16.5" customHeight="1">
      <c r="A88" s="60">
        <v>2</v>
      </c>
      <c r="B88" s="64">
        <v>43220</v>
      </c>
      <c r="C88" s="60" t="s">
        <v>20</v>
      </c>
      <c r="D88" s="60" t="s">
        <v>21</v>
      </c>
      <c r="E88" s="61" t="s">
        <v>97</v>
      </c>
      <c r="F88" s="60">
        <v>450</v>
      </c>
      <c r="G88" s="61">
        <v>440</v>
      </c>
      <c r="H88" s="61">
        <v>455</v>
      </c>
      <c r="I88" s="61">
        <v>460</v>
      </c>
      <c r="J88" s="61">
        <v>465</v>
      </c>
      <c r="K88" s="61">
        <v>455</v>
      </c>
      <c r="L88" s="65">
        <f t="shared" si="13"/>
        <v>222.22222222222223</v>
      </c>
      <c r="M88" s="66">
        <f t="shared" si="14"/>
        <v>1111.111111111111</v>
      </c>
      <c r="N88" s="67">
        <f t="shared" si="15"/>
        <v>1.1111111111111112</v>
      </c>
    </row>
    <row r="89" spans="1:14" ht="16.5" customHeight="1">
      <c r="A89" s="60">
        <v>3</v>
      </c>
      <c r="B89" s="64">
        <v>43220</v>
      </c>
      <c r="C89" s="60" t="s">
        <v>20</v>
      </c>
      <c r="D89" s="60" t="s">
        <v>21</v>
      </c>
      <c r="E89" s="61" t="s">
        <v>247</v>
      </c>
      <c r="F89" s="60">
        <v>245.5</v>
      </c>
      <c r="G89" s="61">
        <v>249</v>
      </c>
      <c r="H89" s="61">
        <v>252</v>
      </c>
      <c r="I89" s="61">
        <v>255</v>
      </c>
      <c r="J89" s="61">
        <v>258</v>
      </c>
      <c r="K89" s="61">
        <v>248.7</v>
      </c>
      <c r="L89" s="65">
        <f t="shared" si="13"/>
        <v>407.33197556008145</v>
      </c>
      <c r="M89" s="66">
        <f t="shared" si="14"/>
        <v>1303.462321792256</v>
      </c>
      <c r="N89" s="67">
        <f t="shared" si="15"/>
        <v>1.303462321792256</v>
      </c>
    </row>
    <row r="90" spans="1:16" ht="16.5" customHeight="1">
      <c r="A90" s="60">
        <v>4</v>
      </c>
      <c r="B90" s="64">
        <v>43216</v>
      </c>
      <c r="C90" s="60" t="s">
        <v>20</v>
      </c>
      <c r="D90" s="60" t="s">
        <v>21</v>
      </c>
      <c r="E90" s="61" t="s">
        <v>44</v>
      </c>
      <c r="F90" s="60">
        <v>1183</v>
      </c>
      <c r="G90" s="61">
        <v>1168</v>
      </c>
      <c r="H90" s="61">
        <v>1194</v>
      </c>
      <c r="I90" s="61">
        <v>1205</v>
      </c>
      <c r="J90" s="61">
        <v>1216</v>
      </c>
      <c r="K90" s="60">
        <v>1205</v>
      </c>
      <c r="L90" s="65">
        <f t="shared" si="13"/>
        <v>84.53085376162299</v>
      </c>
      <c r="M90" s="66">
        <f t="shared" si="14"/>
        <v>1859.678782755706</v>
      </c>
      <c r="N90" s="79">
        <f t="shared" si="15"/>
        <v>1.8596787827557058</v>
      </c>
      <c r="P90" s="76"/>
    </row>
    <row r="91" spans="1:14" s="78" customFormat="1" ht="15.75">
      <c r="A91" s="60">
        <v>5</v>
      </c>
      <c r="B91" s="64">
        <v>43216</v>
      </c>
      <c r="C91" s="60" t="s">
        <v>20</v>
      </c>
      <c r="D91" s="60" t="s">
        <v>21</v>
      </c>
      <c r="E91" s="61" t="s">
        <v>466</v>
      </c>
      <c r="F91" s="60">
        <v>1130</v>
      </c>
      <c r="G91" s="61">
        <v>1108</v>
      </c>
      <c r="H91" s="61">
        <v>1142</v>
      </c>
      <c r="I91" s="61">
        <v>1154</v>
      </c>
      <c r="J91" s="61">
        <v>1166</v>
      </c>
      <c r="K91" s="60">
        <v>1166</v>
      </c>
      <c r="L91" s="65">
        <f t="shared" si="13"/>
        <v>88.49557522123894</v>
      </c>
      <c r="M91" s="66">
        <f t="shared" si="14"/>
        <v>3185.8407079646017</v>
      </c>
      <c r="N91" s="79">
        <f t="shared" si="15"/>
        <v>3.1858407079646014</v>
      </c>
    </row>
    <row r="92" spans="1:14" s="78" customFormat="1" ht="15.75">
      <c r="A92" s="60">
        <v>6</v>
      </c>
      <c r="B92" s="64">
        <v>43216</v>
      </c>
      <c r="C92" s="60" t="s">
        <v>20</v>
      </c>
      <c r="D92" s="60" t="s">
        <v>21</v>
      </c>
      <c r="E92" s="61" t="s">
        <v>518</v>
      </c>
      <c r="F92" s="60">
        <v>220</v>
      </c>
      <c r="G92" s="61">
        <v>214.5</v>
      </c>
      <c r="H92" s="61">
        <v>223</v>
      </c>
      <c r="I92" s="61">
        <v>226</v>
      </c>
      <c r="J92" s="61">
        <v>229</v>
      </c>
      <c r="K92" s="60">
        <v>223</v>
      </c>
      <c r="L92" s="65">
        <f t="shared" si="13"/>
        <v>454.54545454545456</v>
      </c>
      <c r="M92" s="66">
        <f t="shared" si="14"/>
        <v>1363.6363636363637</v>
      </c>
      <c r="N92" s="79">
        <f t="shared" si="15"/>
        <v>1.3636363636363635</v>
      </c>
    </row>
    <row r="93" spans="1:14" s="78" customFormat="1" ht="15.75">
      <c r="A93" s="60">
        <v>7</v>
      </c>
      <c r="B93" s="64">
        <v>43215</v>
      </c>
      <c r="C93" s="60" t="s">
        <v>20</v>
      </c>
      <c r="D93" s="60" t="s">
        <v>21</v>
      </c>
      <c r="E93" s="61" t="s">
        <v>126</v>
      </c>
      <c r="F93" s="60">
        <v>1145</v>
      </c>
      <c r="G93" s="61">
        <v>1125</v>
      </c>
      <c r="H93" s="61">
        <v>1155</v>
      </c>
      <c r="I93" s="61">
        <v>1165</v>
      </c>
      <c r="J93" s="61">
        <v>1175</v>
      </c>
      <c r="K93" s="60">
        <v>1125</v>
      </c>
      <c r="L93" s="65">
        <f t="shared" si="13"/>
        <v>87.33624454148472</v>
      </c>
      <c r="M93" s="66">
        <f t="shared" si="14"/>
        <v>-1746.7248908296942</v>
      </c>
      <c r="N93" s="79">
        <f t="shared" si="15"/>
        <v>-1.7467248908296944</v>
      </c>
    </row>
    <row r="94" spans="1:14" s="78" customFormat="1" ht="15.75">
      <c r="A94" s="60">
        <v>8</v>
      </c>
      <c r="B94" s="64">
        <v>43215</v>
      </c>
      <c r="C94" s="60" t="s">
        <v>20</v>
      </c>
      <c r="D94" s="60" t="s">
        <v>21</v>
      </c>
      <c r="E94" s="61" t="s">
        <v>466</v>
      </c>
      <c r="F94" s="60">
        <v>1082</v>
      </c>
      <c r="G94" s="61">
        <v>1060</v>
      </c>
      <c r="H94" s="61">
        <v>1093</v>
      </c>
      <c r="I94" s="61">
        <v>1104</v>
      </c>
      <c r="J94" s="61">
        <v>1115</v>
      </c>
      <c r="K94" s="60">
        <v>1093</v>
      </c>
      <c r="L94" s="65">
        <f aca="true" t="shared" si="16" ref="L94:L100">100000/F94</f>
        <v>92.42144177449168</v>
      </c>
      <c r="M94" s="66">
        <f aca="true" t="shared" si="17" ref="M94:M100">IF(D94="BUY",(K94-F94)*(L94),(F94-K94)*(L94))</f>
        <v>1016.6358595194085</v>
      </c>
      <c r="N94" s="79">
        <f aca="true" t="shared" si="18" ref="N94:N100">M94/(L94)/F94%</f>
        <v>1.0166358595194085</v>
      </c>
    </row>
    <row r="95" spans="1:14" s="78" customFormat="1" ht="15.75">
      <c r="A95" s="60">
        <v>9</v>
      </c>
      <c r="B95" s="64">
        <v>43215</v>
      </c>
      <c r="C95" s="60" t="s">
        <v>20</v>
      </c>
      <c r="D95" s="60" t="s">
        <v>21</v>
      </c>
      <c r="E95" s="61" t="s">
        <v>59</v>
      </c>
      <c r="F95" s="60">
        <v>420</v>
      </c>
      <c r="G95" s="61">
        <v>407</v>
      </c>
      <c r="H95" s="61">
        <v>427</v>
      </c>
      <c r="I95" s="61">
        <v>434</v>
      </c>
      <c r="J95" s="61">
        <v>440</v>
      </c>
      <c r="K95" s="60">
        <v>427</v>
      </c>
      <c r="L95" s="65">
        <f t="shared" si="16"/>
        <v>238.0952380952381</v>
      </c>
      <c r="M95" s="66">
        <f t="shared" si="17"/>
        <v>1666.6666666666667</v>
      </c>
      <c r="N95" s="79">
        <f t="shared" si="18"/>
        <v>1.6666666666666665</v>
      </c>
    </row>
    <row r="96" spans="1:14" s="78" customFormat="1" ht="15.75">
      <c r="A96" s="60">
        <v>10</v>
      </c>
      <c r="B96" s="64">
        <v>43210</v>
      </c>
      <c r="C96" s="60" t="s">
        <v>20</v>
      </c>
      <c r="D96" s="60" t="s">
        <v>21</v>
      </c>
      <c r="E96" s="61" t="s">
        <v>104</v>
      </c>
      <c r="F96" s="60">
        <v>930</v>
      </c>
      <c r="G96" s="61">
        <v>915</v>
      </c>
      <c r="H96" s="61">
        <v>938</v>
      </c>
      <c r="I96" s="61">
        <v>946</v>
      </c>
      <c r="J96" s="61">
        <v>954</v>
      </c>
      <c r="K96" s="60">
        <v>954</v>
      </c>
      <c r="L96" s="65">
        <f t="shared" si="16"/>
        <v>107.52688172043011</v>
      </c>
      <c r="M96" s="66">
        <f t="shared" si="17"/>
        <v>2580.645161290323</v>
      </c>
      <c r="N96" s="79">
        <f t="shared" si="18"/>
        <v>2.580645161290323</v>
      </c>
    </row>
    <row r="97" spans="1:14" s="78" customFormat="1" ht="15.75">
      <c r="A97" s="60">
        <v>11</v>
      </c>
      <c r="B97" s="64">
        <v>43210</v>
      </c>
      <c r="C97" s="60" t="s">
        <v>20</v>
      </c>
      <c r="D97" s="60" t="s">
        <v>21</v>
      </c>
      <c r="E97" s="61" t="s">
        <v>517</v>
      </c>
      <c r="F97" s="60">
        <v>339</v>
      </c>
      <c r="G97" s="61">
        <v>334</v>
      </c>
      <c r="H97" s="61">
        <v>342</v>
      </c>
      <c r="I97" s="61">
        <v>345</v>
      </c>
      <c r="J97" s="61">
        <v>348</v>
      </c>
      <c r="K97" s="60">
        <v>342</v>
      </c>
      <c r="L97" s="65">
        <f t="shared" si="16"/>
        <v>294.9852507374631</v>
      </c>
      <c r="M97" s="66">
        <f t="shared" si="17"/>
        <v>884.9557522123894</v>
      </c>
      <c r="N97" s="79">
        <f t="shared" si="18"/>
        <v>0.8849557522123893</v>
      </c>
    </row>
    <row r="98" spans="1:14" ht="15.75">
      <c r="A98" s="60">
        <v>12</v>
      </c>
      <c r="B98" s="64">
        <v>43210</v>
      </c>
      <c r="C98" s="60" t="s">
        <v>20</v>
      </c>
      <c r="D98" s="60" t="s">
        <v>21</v>
      </c>
      <c r="E98" s="61" t="s">
        <v>515</v>
      </c>
      <c r="F98" s="60">
        <v>1177</v>
      </c>
      <c r="G98" s="61">
        <v>1157</v>
      </c>
      <c r="H98" s="61">
        <v>1187</v>
      </c>
      <c r="I98" s="61">
        <v>1197</v>
      </c>
      <c r="J98" s="61">
        <v>1207</v>
      </c>
      <c r="K98" s="60">
        <v>1187</v>
      </c>
      <c r="L98" s="65">
        <f t="shared" si="16"/>
        <v>84.96176720475786</v>
      </c>
      <c r="M98" s="66">
        <f t="shared" si="17"/>
        <v>849.6176720475786</v>
      </c>
      <c r="N98" s="79">
        <f t="shared" si="18"/>
        <v>0.8496176720475787</v>
      </c>
    </row>
    <row r="99" spans="1:14" ht="15.75">
      <c r="A99" s="60">
        <v>13</v>
      </c>
      <c r="B99" s="64">
        <v>43208</v>
      </c>
      <c r="C99" s="60" t="s">
        <v>20</v>
      </c>
      <c r="D99" s="60" t="s">
        <v>21</v>
      </c>
      <c r="E99" s="60" t="s">
        <v>516</v>
      </c>
      <c r="F99" s="61">
        <v>658</v>
      </c>
      <c r="G99" s="60">
        <v>648</v>
      </c>
      <c r="H99" s="61">
        <v>663</v>
      </c>
      <c r="I99" s="61">
        <v>668</v>
      </c>
      <c r="J99" s="61">
        <v>672</v>
      </c>
      <c r="K99" s="61">
        <v>690</v>
      </c>
      <c r="L99" s="65">
        <f t="shared" si="16"/>
        <v>151.9756838905775</v>
      </c>
      <c r="M99" s="66">
        <f t="shared" si="17"/>
        <v>4863.22188449848</v>
      </c>
      <c r="N99" s="79">
        <f t="shared" si="18"/>
        <v>4.86322188449848</v>
      </c>
    </row>
    <row r="100" spans="1:14" s="76" customFormat="1" ht="15.75">
      <c r="A100" s="60">
        <v>14</v>
      </c>
      <c r="B100" s="64">
        <v>43208</v>
      </c>
      <c r="C100" s="60" t="s">
        <v>20</v>
      </c>
      <c r="D100" s="60" t="s">
        <v>21</v>
      </c>
      <c r="E100" s="60" t="s">
        <v>515</v>
      </c>
      <c r="F100" s="60">
        <v>1125</v>
      </c>
      <c r="G100" s="60">
        <v>1105</v>
      </c>
      <c r="H100" s="60">
        <v>1135</v>
      </c>
      <c r="I100" s="60">
        <v>1145</v>
      </c>
      <c r="J100" s="60">
        <v>1155</v>
      </c>
      <c r="K100" s="60">
        <v>1135</v>
      </c>
      <c r="L100" s="65">
        <f t="shared" si="16"/>
        <v>88.88888888888889</v>
      </c>
      <c r="M100" s="66">
        <f t="shared" si="17"/>
        <v>888.8888888888889</v>
      </c>
      <c r="N100" s="79">
        <f t="shared" si="18"/>
        <v>0.8888888888888888</v>
      </c>
    </row>
    <row r="101" spans="1:16" ht="16.5" customHeight="1">
      <c r="A101" s="60">
        <v>15</v>
      </c>
      <c r="B101" s="64">
        <v>43207</v>
      </c>
      <c r="C101" s="60" t="s">
        <v>20</v>
      </c>
      <c r="D101" s="60" t="s">
        <v>21</v>
      </c>
      <c r="E101" s="61" t="s">
        <v>513</v>
      </c>
      <c r="F101" s="60">
        <v>4550</v>
      </c>
      <c r="G101" s="61">
        <v>4450</v>
      </c>
      <c r="H101" s="61">
        <v>4600</v>
      </c>
      <c r="I101" s="61">
        <v>4650</v>
      </c>
      <c r="J101" s="61">
        <v>4660</v>
      </c>
      <c r="K101" s="61">
        <v>4450</v>
      </c>
      <c r="L101" s="65">
        <f aca="true" t="shared" si="19" ref="L101:L108">100000/F101</f>
        <v>21.978021978021978</v>
      </c>
      <c r="M101" s="66">
        <f aca="true" t="shared" si="20" ref="M101:M112">IF(D101="BUY",(K101-F101)*(L101),(F101-K101)*(L101))</f>
        <v>-2197.802197802198</v>
      </c>
      <c r="N101" s="79">
        <f aca="true" t="shared" si="21" ref="N101:N112">M101/(L101)/F101%</f>
        <v>-2.197802197802198</v>
      </c>
      <c r="P101" s="76"/>
    </row>
    <row r="102" spans="1:14" ht="16.5" customHeight="1">
      <c r="A102" s="60">
        <v>16</v>
      </c>
      <c r="B102" s="64">
        <v>43203</v>
      </c>
      <c r="C102" s="60" t="s">
        <v>20</v>
      </c>
      <c r="D102" s="60" t="s">
        <v>21</v>
      </c>
      <c r="E102" s="61" t="s">
        <v>105</v>
      </c>
      <c r="F102" s="60">
        <v>293</v>
      </c>
      <c r="G102" s="61">
        <v>287</v>
      </c>
      <c r="H102" s="61">
        <v>296</v>
      </c>
      <c r="I102" s="61">
        <v>299</v>
      </c>
      <c r="J102" s="61">
        <v>302</v>
      </c>
      <c r="K102" s="61">
        <v>299</v>
      </c>
      <c r="L102" s="65">
        <f t="shared" si="19"/>
        <v>341.29692832764505</v>
      </c>
      <c r="M102" s="66">
        <f t="shared" si="20"/>
        <v>2047.7815699658704</v>
      </c>
      <c r="N102" s="67">
        <f t="shared" si="21"/>
        <v>2.04778156996587</v>
      </c>
    </row>
    <row r="103" spans="1:14" ht="16.5" customHeight="1">
      <c r="A103" s="60">
        <v>17</v>
      </c>
      <c r="B103" s="64">
        <v>43203</v>
      </c>
      <c r="C103" s="60" t="s">
        <v>20</v>
      </c>
      <c r="D103" s="60" t="s">
        <v>21</v>
      </c>
      <c r="E103" s="61" t="s">
        <v>512</v>
      </c>
      <c r="F103" s="60">
        <v>183</v>
      </c>
      <c r="G103" s="61">
        <v>177</v>
      </c>
      <c r="H103" s="61">
        <v>187</v>
      </c>
      <c r="I103" s="61">
        <v>190</v>
      </c>
      <c r="J103" s="61">
        <v>193</v>
      </c>
      <c r="K103" s="61">
        <v>187</v>
      </c>
      <c r="L103" s="65">
        <f t="shared" si="19"/>
        <v>546.448087431694</v>
      </c>
      <c r="M103" s="66">
        <f t="shared" si="20"/>
        <v>2185.792349726776</v>
      </c>
      <c r="N103" s="67">
        <f t="shared" si="21"/>
        <v>2.1857923497267757</v>
      </c>
    </row>
    <row r="104" spans="1:14" ht="16.5" customHeight="1">
      <c r="A104" s="60">
        <v>18</v>
      </c>
      <c r="B104" s="64">
        <v>43203</v>
      </c>
      <c r="C104" s="60" t="s">
        <v>20</v>
      </c>
      <c r="D104" s="60" t="s">
        <v>21</v>
      </c>
      <c r="E104" s="61" t="s">
        <v>192</v>
      </c>
      <c r="F104" s="60">
        <v>664</v>
      </c>
      <c r="G104" s="61">
        <v>652</v>
      </c>
      <c r="H104" s="61">
        <v>670</v>
      </c>
      <c r="I104" s="61">
        <v>676</v>
      </c>
      <c r="J104" s="61">
        <v>682</v>
      </c>
      <c r="K104" s="61">
        <v>670</v>
      </c>
      <c r="L104" s="65">
        <f t="shared" si="19"/>
        <v>150.6024096385542</v>
      </c>
      <c r="M104" s="66">
        <f t="shared" si="20"/>
        <v>903.6144578313252</v>
      </c>
      <c r="N104" s="67">
        <f t="shared" si="21"/>
        <v>0.9036144578313253</v>
      </c>
    </row>
    <row r="105" spans="1:14" ht="16.5" customHeight="1">
      <c r="A105" s="60">
        <v>19</v>
      </c>
      <c r="B105" s="64">
        <v>43202</v>
      </c>
      <c r="C105" s="60" t="s">
        <v>20</v>
      </c>
      <c r="D105" s="60" t="s">
        <v>21</v>
      </c>
      <c r="E105" s="61" t="s">
        <v>341</v>
      </c>
      <c r="F105" s="60">
        <v>380</v>
      </c>
      <c r="G105" s="61">
        <v>370</v>
      </c>
      <c r="H105" s="61">
        <v>385</v>
      </c>
      <c r="I105" s="61">
        <v>390</v>
      </c>
      <c r="J105" s="61">
        <v>395</v>
      </c>
      <c r="K105" s="61">
        <v>385</v>
      </c>
      <c r="L105" s="65">
        <f t="shared" si="19"/>
        <v>263.1578947368421</v>
      </c>
      <c r="M105" s="66">
        <f t="shared" si="20"/>
        <v>1315.7894736842104</v>
      </c>
      <c r="N105" s="67">
        <f t="shared" si="21"/>
        <v>1.3157894736842106</v>
      </c>
    </row>
    <row r="106" spans="1:14" ht="16.5" customHeight="1">
      <c r="A106" s="60">
        <v>20</v>
      </c>
      <c r="B106" s="64">
        <v>43202</v>
      </c>
      <c r="C106" s="60" t="s">
        <v>20</v>
      </c>
      <c r="D106" s="60" t="s">
        <v>21</v>
      </c>
      <c r="E106" s="61" t="s">
        <v>126</v>
      </c>
      <c r="F106" s="60">
        <v>1068</v>
      </c>
      <c r="G106" s="61">
        <v>1049</v>
      </c>
      <c r="H106" s="61">
        <v>1078</v>
      </c>
      <c r="I106" s="61">
        <v>1088</v>
      </c>
      <c r="J106" s="61">
        <v>1098</v>
      </c>
      <c r="K106" s="61">
        <v>1049</v>
      </c>
      <c r="L106" s="65">
        <f t="shared" si="19"/>
        <v>93.63295880149813</v>
      </c>
      <c r="M106" s="66">
        <f t="shared" si="20"/>
        <v>-1779.0262172284645</v>
      </c>
      <c r="N106" s="67">
        <f t="shared" si="21"/>
        <v>-1.7790262172284645</v>
      </c>
    </row>
    <row r="107" spans="1:14" ht="16.5" customHeight="1">
      <c r="A107" s="60">
        <v>21</v>
      </c>
      <c r="B107" s="64">
        <v>43202</v>
      </c>
      <c r="C107" s="60" t="s">
        <v>20</v>
      </c>
      <c r="D107" s="60" t="s">
        <v>21</v>
      </c>
      <c r="E107" s="61" t="s">
        <v>294</v>
      </c>
      <c r="F107" s="60">
        <v>235</v>
      </c>
      <c r="G107" s="61">
        <v>227</v>
      </c>
      <c r="H107" s="61">
        <v>239</v>
      </c>
      <c r="I107" s="61">
        <v>243</v>
      </c>
      <c r="J107" s="61">
        <v>247</v>
      </c>
      <c r="K107" s="61">
        <v>243</v>
      </c>
      <c r="L107" s="65">
        <f t="shared" si="19"/>
        <v>425.531914893617</v>
      </c>
      <c r="M107" s="66">
        <f t="shared" si="20"/>
        <v>3404.255319148936</v>
      </c>
      <c r="N107" s="67">
        <f t="shared" si="21"/>
        <v>3.404255319148936</v>
      </c>
    </row>
    <row r="108" spans="1:14" ht="16.5" customHeight="1">
      <c r="A108" s="60">
        <v>22</v>
      </c>
      <c r="B108" s="64">
        <v>43201</v>
      </c>
      <c r="C108" s="60" t="s">
        <v>20</v>
      </c>
      <c r="D108" s="60" t="s">
        <v>21</v>
      </c>
      <c r="E108" s="61" t="s">
        <v>466</v>
      </c>
      <c r="F108" s="60">
        <v>900</v>
      </c>
      <c r="G108" s="61">
        <v>884</v>
      </c>
      <c r="H108" s="61">
        <v>910</v>
      </c>
      <c r="I108" s="61">
        <v>920</v>
      </c>
      <c r="J108" s="61">
        <v>930</v>
      </c>
      <c r="K108" s="61">
        <v>884</v>
      </c>
      <c r="L108" s="65">
        <f t="shared" si="19"/>
        <v>111.11111111111111</v>
      </c>
      <c r="M108" s="66">
        <f t="shared" si="20"/>
        <v>-1777.7777777777778</v>
      </c>
      <c r="N108" s="67">
        <f t="shared" si="21"/>
        <v>-1.7777777777777777</v>
      </c>
    </row>
    <row r="109" spans="1:14" ht="16.5" customHeight="1">
      <c r="A109" s="60">
        <v>23</v>
      </c>
      <c r="B109" s="64">
        <v>43201</v>
      </c>
      <c r="C109" s="60" t="s">
        <v>20</v>
      </c>
      <c r="D109" s="60" t="s">
        <v>21</v>
      </c>
      <c r="E109" s="61" t="s">
        <v>510</v>
      </c>
      <c r="F109" s="60">
        <v>111.5</v>
      </c>
      <c r="G109" s="61">
        <v>107</v>
      </c>
      <c r="H109" s="61">
        <v>114</v>
      </c>
      <c r="I109" s="61">
        <v>116</v>
      </c>
      <c r="J109" s="61">
        <v>118</v>
      </c>
      <c r="K109" s="61">
        <v>113.6</v>
      </c>
      <c r="L109" s="65">
        <f aca="true" t="shared" si="22" ref="L109:L114">100000/F109</f>
        <v>896.8609865470852</v>
      </c>
      <c r="M109" s="66">
        <f t="shared" si="20"/>
        <v>1883.408071748874</v>
      </c>
      <c r="N109" s="67">
        <f t="shared" si="21"/>
        <v>1.883408071748874</v>
      </c>
    </row>
    <row r="110" spans="1:14" ht="16.5" customHeight="1">
      <c r="A110" s="60">
        <v>24</v>
      </c>
      <c r="B110" s="64">
        <v>43201</v>
      </c>
      <c r="C110" s="60" t="s">
        <v>20</v>
      </c>
      <c r="D110" s="60" t="s">
        <v>21</v>
      </c>
      <c r="E110" s="61" t="s">
        <v>511</v>
      </c>
      <c r="F110" s="60">
        <v>524</v>
      </c>
      <c r="G110" s="61">
        <v>514</v>
      </c>
      <c r="H110" s="61">
        <v>529</v>
      </c>
      <c r="I110" s="61">
        <v>534</v>
      </c>
      <c r="J110" s="61">
        <v>539</v>
      </c>
      <c r="K110" s="61">
        <v>534</v>
      </c>
      <c r="L110" s="65">
        <f t="shared" si="22"/>
        <v>190.83969465648855</v>
      </c>
      <c r="M110" s="66">
        <f t="shared" si="20"/>
        <v>1908.3969465648854</v>
      </c>
      <c r="N110" s="67">
        <f t="shared" si="21"/>
        <v>1.9083969465648853</v>
      </c>
    </row>
    <row r="111" spans="1:14" ht="16.5" customHeight="1">
      <c r="A111" s="60">
        <v>25</v>
      </c>
      <c r="B111" s="64">
        <v>43201</v>
      </c>
      <c r="C111" s="60" t="s">
        <v>20</v>
      </c>
      <c r="D111" s="60" t="s">
        <v>21</v>
      </c>
      <c r="E111" s="61" t="s">
        <v>509</v>
      </c>
      <c r="F111" s="60">
        <v>385</v>
      </c>
      <c r="G111" s="61">
        <v>377</v>
      </c>
      <c r="H111" s="61">
        <v>389</v>
      </c>
      <c r="I111" s="61">
        <v>393</v>
      </c>
      <c r="J111" s="61">
        <v>397</v>
      </c>
      <c r="K111" s="61">
        <v>389</v>
      </c>
      <c r="L111" s="65">
        <f t="shared" si="22"/>
        <v>259.7402597402597</v>
      </c>
      <c r="M111" s="66">
        <f t="shared" si="20"/>
        <v>1038.9610389610389</v>
      </c>
      <c r="N111" s="67">
        <f t="shared" si="21"/>
        <v>1.0389610389610389</v>
      </c>
    </row>
    <row r="112" spans="1:14" ht="16.5" customHeight="1">
      <c r="A112" s="60">
        <v>26</v>
      </c>
      <c r="B112" s="64">
        <v>43200</v>
      </c>
      <c r="C112" s="60" t="s">
        <v>20</v>
      </c>
      <c r="D112" s="60" t="s">
        <v>21</v>
      </c>
      <c r="E112" s="61" t="s">
        <v>507</v>
      </c>
      <c r="F112" s="60">
        <v>146</v>
      </c>
      <c r="G112" s="61">
        <v>142</v>
      </c>
      <c r="H112" s="61">
        <v>148</v>
      </c>
      <c r="I112" s="61">
        <v>150</v>
      </c>
      <c r="J112" s="61">
        <v>152</v>
      </c>
      <c r="K112" s="61">
        <v>152</v>
      </c>
      <c r="L112" s="65">
        <f t="shared" si="22"/>
        <v>684.931506849315</v>
      </c>
      <c r="M112" s="66">
        <f t="shared" si="20"/>
        <v>4109.58904109589</v>
      </c>
      <c r="N112" s="67">
        <f t="shared" si="21"/>
        <v>4.109589041095891</v>
      </c>
    </row>
    <row r="113" spans="1:14" ht="16.5" customHeight="1">
      <c r="A113" s="60">
        <v>27</v>
      </c>
      <c r="B113" s="64">
        <v>43200</v>
      </c>
      <c r="C113" s="60" t="s">
        <v>20</v>
      </c>
      <c r="D113" s="60" t="s">
        <v>21</v>
      </c>
      <c r="E113" s="61" t="s">
        <v>331</v>
      </c>
      <c r="F113" s="60">
        <v>1465</v>
      </c>
      <c r="G113" s="61">
        <v>1439</v>
      </c>
      <c r="H113" s="61">
        <v>1480</v>
      </c>
      <c r="I113" s="61">
        <v>1495</v>
      </c>
      <c r="J113" s="61">
        <v>1510</v>
      </c>
      <c r="K113" s="61">
        <v>1495</v>
      </c>
      <c r="L113" s="65">
        <f t="shared" si="22"/>
        <v>68.25938566552901</v>
      </c>
      <c r="M113" s="66">
        <f aca="true" t="shared" si="23" ref="M113:M120">IF(D113="BUY",(K113-F113)*(L113),(F113-K113)*(L113))</f>
        <v>2047.7815699658704</v>
      </c>
      <c r="N113" s="67">
        <f aca="true" t="shared" si="24" ref="N113:N120">M113/(L113)/F113%</f>
        <v>2.04778156996587</v>
      </c>
    </row>
    <row r="114" spans="1:14" ht="16.5" customHeight="1">
      <c r="A114" s="60">
        <v>28</v>
      </c>
      <c r="B114" s="64">
        <v>43199</v>
      </c>
      <c r="C114" s="60" t="s">
        <v>20</v>
      </c>
      <c r="D114" s="60" t="s">
        <v>21</v>
      </c>
      <c r="E114" s="61" t="s">
        <v>68</v>
      </c>
      <c r="F114" s="60">
        <v>618</v>
      </c>
      <c r="G114" s="61">
        <v>603</v>
      </c>
      <c r="H114" s="61">
        <v>626</v>
      </c>
      <c r="I114" s="61">
        <v>634</v>
      </c>
      <c r="J114" s="61">
        <v>642</v>
      </c>
      <c r="K114" s="61">
        <v>625.7</v>
      </c>
      <c r="L114" s="65">
        <f t="shared" si="22"/>
        <v>161.81229773462783</v>
      </c>
      <c r="M114" s="66">
        <f t="shared" si="23"/>
        <v>1245.9546925566417</v>
      </c>
      <c r="N114" s="67">
        <f t="shared" si="24"/>
        <v>1.2459546925566418</v>
      </c>
    </row>
    <row r="115" spans="1:14" ht="16.5" customHeight="1">
      <c r="A115" s="60">
        <v>29</v>
      </c>
      <c r="B115" s="64">
        <v>43199</v>
      </c>
      <c r="C115" s="60" t="s">
        <v>20</v>
      </c>
      <c r="D115" s="60" t="s">
        <v>21</v>
      </c>
      <c r="E115" s="61" t="s">
        <v>341</v>
      </c>
      <c r="F115" s="60">
        <v>380</v>
      </c>
      <c r="G115" s="61">
        <v>370</v>
      </c>
      <c r="H115" s="61">
        <v>385</v>
      </c>
      <c r="I115" s="61">
        <v>390</v>
      </c>
      <c r="J115" s="61">
        <v>395</v>
      </c>
      <c r="K115" s="61">
        <v>370</v>
      </c>
      <c r="L115" s="65">
        <f aca="true" t="shared" si="25" ref="L115:L120">100000/F115</f>
        <v>263.1578947368421</v>
      </c>
      <c r="M115" s="66">
        <f t="shared" si="23"/>
        <v>-2631.578947368421</v>
      </c>
      <c r="N115" s="67">
        <f t="shared" si="24"/>
        <v>-2.6315789473684212</v>
      </c>
    </row>
    <row r="116" spans="1:14" ht="16.5" customHeight="1">
      <c r="A116" s="60">
        <v>30</v>
      </c>
      <c r="B116" s="64">
        <v>43199</v>
      </c>
      <c r="C116" s="60" t="s">
        <v>20</v>
      </c>
      <c r="D116" s="60" t="s">
        <v>21</v>
      </c>
      <c r="E116" s="61" t="s">
        <v>381</v>
      </c>
      <c r="F116" s="60">
        <v>170</v>
      </c>
      <c r="G116" s="61">
        <v>164.5</v>
      </c>
      <c r="H116" s="61">
        <v>173</v>
      </c>
      <c r="I116" s="61">
        <v>176</v>
      </c>
      <c r="J116" s="61">
        <v>179</v>
      </c>
      <c r="K116" s="61">
        <v>179</v>
      </c>
      <c r="L116" s="65">
        <f t="shared" si="25"/>
        <v>588.2352941176471</v>
      </c>
      <c r="M116" s="66">
        <f t="shared" si="23"/>
        <v>5294.117647058823</v>
      </c>
      <c r="N116" s="67">
        <f t="shared" si="24"/>
        <v>5.294117647058823</v>
      </c>
    </row>
    <row r="117" spans="1:14" ht="16.5" customHeight="1">
      <c r="A117" s="60">
        <v>31</v>
      </c>
      <c r="B117" s="64">
        <v>43196</v>
      </c>
      <c r="C117" s="60" t="s">
        <v>20</v>
      </c>
      <c r="D117" s="60" t="s">
        <v>21</v>
      </c>
      <c r="E117" s="61" t="s">
        <v>90</v>
      </c>
      <c r="F117" s="60">
        <v>520</v>
      </c>
      <c r="G117" s="61">
        <v>525</v>
      </c>
      <c r="H117" s="61">
        <v>530</v>
      </c>
      <c r="I117" s="61">
        <v>535</v>
      </c>
      <c r="J117" s="61">
        <v>510</v>
      </c>
      <c r="K117" s="61">
        <v>530</v>
      </c>
      <c r="L117" s="65">
        <f t="shared" si="25"/>
        <v>192.30769230769232</v>
      </c>
      <c r="M117" s="66">
        <f t="shared" si="23"/>
        <v>1923.0769230769233</v>
      </c>
      <c r="N117" s="67">
        <f t="shared" si="24"/>
        <v>1.923076923076923</v>
      </c>
    </row>
    <row r="118" spans="1:14" ht="15" customHeight="1">
      <c r="A118" s="60">
        <v>32</v>
      </c>
      <c r="B118" s="64">
        <v>43196</v>
      </c>
      <c r="C118" s="60" t="s">
        <v>20</v>
      </c>
      <c r="D118" s="60" t="s">
        <v>21</v>
      </c>
      <c r="E118" s="61" t="s">
        <v>131</v>
      </c>
      <c r="F118" s="60">
        <v>568</v>
      </c>
      <c r="G118" s="61">
        <v>557</v>
      </c>
      <c r="H118" s="61">
        <v>574</v>
      </c>
      <c r="I118" s="61">
        <v>580</v>
      </c>
      <c r="J118" s="61">
        <v>586</v>
      </c>
      <c r="K118" s="61">
        <v>574</v>
      </c>
      <c r="L118" s="65">
        <f t="shared" si="25"/>
        <v>176.05633802816902</v>
      </c>
      <c r="M118" s="66">
        <f t="shared" si="23"/>
        <v>1056.3380281690143</v>
      </c>
      <c r="N118" s="67">
        <f t="shared" si="24"/>
        <v>1.0563380281690142</v>
      </c>
    </row>
    <row r="119" spans="1:14" ht="15.75" customHeight="1">
      <c r="A119" s="60">
        <v>33</v>
      </c>
      <c r="B119" s="64">
        <v>43196</v>
      </c>
      <c r="C119" s="60" t="s">
        <v>20</v>
      </c>
      <c r="D119" s="60" t="s">
        <v>21</v>
      </c>
      <c r="E119" s="61" t="s">
        <v>504</v>
      </c>
      <c r="F119" s="60">
        <v>450</v>
      </c>
      <c r="G119" s="61">
        <v>440</v>
      </c>
      <c r="H119" s="61">
        <v>455</v>
      </c>
      <c r="I119" s="61">
        <v>460</v>
      </c>
      <c r="J119" s="61">
        <v>465</v>
      </c>
      <c r="K119" s="61">
        <v>455</v>
      </c>
      <c r="L119" s="65">
        <f t="shared" si="25"/>
        <v>222.22222222222223</v>
      </c>
      <c r="M119" s="66">
        <f t="shared" si="23"/>
        <v>1111.111111111111</v>
      </c>
      <c r="N119" s="67">
        <f t="shared" si="24"/>
        <v>1.1111111111111112</v>
      </c>
    </row>
    <row r="120" spans="1:14" ht="17.25" customHeight="1">
      <c r="A120" s="60">
        <v>34</v>
      </c>
      <c r="B120" s="64">
        <v>43195</v>
      </c>
      <c r="C120" s="60" t="s">
        <v>20</v>
      </c>
      <c r="D120" s="60" t="s">
        <v>21</v>
      </c>
      <c r="E120" s="61" t="s">
        <v>316</v>
      </c>
      <c r="F120" s="60">
        <v>238</v>
      </c>
      <c r="G120" s="61">
        <v>230</v>
      </c>
      <c r="H120" s="61">
        <v>242</v>
      </c>
      <c r="I120" s="61">
        <v>246</v>
      </c>
      <c r="J120" s="61">
        <v>250</v>
      </c>
      <c r="K120" s="61">
        <v>242</v>
      </c>
      <c r="L120" s="65">
        <f t="shared" si="25"/>
        <v>420.16806722689074</v>
      </c>
      <c r="M120" s="66">
        <f t="shared" si="23"/>
        <v>1680.672268907563</v>
      </c>
      <c r="N120" s="67">
        <f t="shared" si="24"/>
        <v>1.680672268907563</v>
      </c>
    </row>
    <row r="121" spans="1:14" ht="15.75">
      <c r="A121" s="60">
        <v>35</v>
      </c>
      <c r="B121" s="64">
        <v>43195</v>
      </c>
      <c r="C121" s="60" t="s">
        <v>20</v>
      </c>
      <c r="D121" s="60" t="s">
        <v>21</v>
      </c>
      <c r="E121" s="61" t="s">
        <v>254</v>
      </c>
      <c r="F121" s="60">
        <v>256</v>
      </c>
      <c r="G121" s="61">
        <v>250</v>
      </c>
      <c r="H121" s="61">
        <v>259</v>
      </c>
      <c r="I121" s="61">
        <v>262</v>
      </c>
      <c r="J121" s="61">
        <v>265</v>
      </c>
      <c r="K121" s="61">
        <v>259</v>
      </c>
      <c r="L121" s="65">
        <f aca="true" t="shared" si="26" ref="L121:L126">100000/F121</f>
        <v>390.625</v>
      </c>
      <c r="M121" s="66">
        <f aca="true" t="shared" si="27" ref="M121:M126">IF(D121="BUY",(K121-F121)*(L121),(F121-K121)*(L121))</f>
        <v>1171.875</v>
      </c>
      <c r="N121" s="67">
        <f aca="true" t="shared" si="28" ref="N121:N126">M121/(L121)/F121%</f>
        <v>1.171875</v>
      </c>
    </row>
    <row r="122" spans="1:14" ht="15.75">
      <c r="A122" s="60">
        <v>36</v>
      </c>
      <c r="B122" s="64">
        <v>43195</v>
      </c>
      <c r="C122" s="60" t="s">
        <v>20</v>
      </c>
      <c r="D122" s="60" t="s">
        <v>21</v>
      </c>
      <c r="E122" s="61" t="s">
        <v>294</v>
      </c>
      <c r="F122" s="60">
        <v>226</v>
      </c>
      <c r="G122" s="61">
        <v>220</v>
      </c>
      <c r="H122" s="61">
        <v>229</v>
      </c>
      <c r="I122" s="61">
        <v>232</v>
      </c>
      <c r="J122" s="61">
        <v>235</v>
      </c>
      <c r="K122" s="61">
        <v>229</v>
      </c>
      <c r="L122" s="65">
        <f t="shared" si="26"/>
        <v>442.4778761061947</v>
      </c>
      <c r="M122" s="66">
        <f t="shared" si="27"/>
        <v>1327.433628318584</v>
      </c>
      <c r="N122" s="67">
        <f t="shared" si="28"/>
        <v>1.327433628318584</v>
      </c>
    </row>
    <row r="123" spans="1:14" ht="15.75">
      <c r="A123" s="60">
        <v>37</v>
      </c>
      <c r="B123" s="64">
        <v>43195</v>
      </c>
      <c r="C123" s="60" t="s">
        <v>20</v>
      </c>
      <c r="D123" s="60" t="s">
        <v>21</v>
      </c>
      <c r="E123" s="61" t="s">
        <v>502</v>
      </c>
      <c r="F123" s="60">
        <v>136.5</v>
      </c>
      <c r="G123" s="61">
        <v>133.5</v>
      </c>
      <c r="H123" s="61">
        <v>138.5</v>
      </c>
      <c r="I123" s="61">
        <v>140.5</v>
      </c>
      <c r="J123" s="61">
        <v>142.5</v>
      </c>
      <c r="K123" s="61">
        <v>138.5</v>
      </c>
      <c r="L123" s="65">
        <f t="shared" si="26"/>
        <v>732.6007326007326</v>
      </c>
      <c r="M123" s="66">
        <f t="shared" si="27"/>
        <v>1465.2014652014652</v>
      </c>
      <c r="N123" s="67">
        <f t="shared" si="28"/>
        <v>1.465201465201465</v>
      </c>
    </row>
    <row r="124" spans="1:14" ht="15.75">
      <c r="A124" s="60">
        <v>38</v>
      </c>
      <c r="B124" s="64">
        <v>43194</v>
      </c>
      <c r="C124" s="60" t="s">
        <v>20</v>
      </c>
      <c r="D124" s="60" t="s">
        <v>21</v>
      </c>
      <c r="E124" s="61" t="s">
        <v>63</v>
      </c>
      <c r="F124" s="60">
        <v>286</v>
      </c>
      <c r="G124" s="61">
        <v>281</v>
      </c>
      <c r="H124" s="61">
        <v>290</v>
      </c>
      <c r="I124" s="61">
        <v>293</v>
      </c>
      <c r="J124" s="61">
        <v>296</v>
      </c>
      <c r="K124" s="61">
        <v>281</v>
      </c>
      <c r="L124" s="65">
        <f t="shared" si="26"/>
        <v>349.65034965034965</v>
      </c>
      <c r="M124" s="66">
        <f t="shared" si="27"/>
        <v>-1748.2517482517483</v>
      </c>
      <c r="N124" s="67">
        <f t="shared" si="28"/>
        <v>-1.7482517482517483</v>
      </c>
    </row>
    <row r="125" spans="1:14" ht="15.75">
      <c r="A125" s="60">
        <v>39</v>
      </c>
      <c r="B125" s="64">
        <v>43194</v>
      </c>
      <c r="C125" s="60" t="s">
        <v>20</v>
      </c>
      <c r="D125" s="60" t="s">
        <v>21</v>
      </c>
      <c r="E125" s="61" t="s">
        <v>501</v>
      </c>
      <c r="F125" s="60">
        <v>125</v>
      </c>
      <c r="G125" s="61">
        <v>121</v>
      </c>
      <c r="H125" s="61">
        <v>127</v>
      </c>
      <c r="I125" s="61">
        <v>129</v>
      </c>
      <c r="J125" s="61">
        <v>131</v>
      </c>
      <c r="K125" s="61">
        <v>121</v>
      </c>
      <c r="L125" s="65">
        <f t="shared" si="26"/>
        <v>800</v>
      </c>
      <c r="M125" s="66">
        <f t="shared" si="27"/>
        <v>-3200</v>
      </c>
      <c r="N125" s="67">
        <f t="shared" si="28"/>
        <v>-3.2</v>
      </c>
    </row>
    <row r="126" spans="1:14" ht="15.75">
      <c r="A126" s="60">
        <v>40</v>
      </c>
      <c r="B126" s="64">
        <v>43193</v>
      </c>
      <c r="C126" s="60" t="s">
        <v>20</v>
      </c>
      <c r="D126" s="60" t="s">
        <v>21</v>
      </c>
      <c r="E126" s="61" t="s">
        <v>57</v>
      </c>
      <c r="F126" s="60">
        <v>765</v>
      </c>
      <c r="G126" s="61">
        <v>750</v>
      </c>
      <c r="H126" s="61">
        <v>773</v>
      </c>
      <c r="I126" s="61">
        <v>781</v>
      </c>
      <c r="J126" s="61">
        <v>789</v>
      </c>
      <c r="K126" s="61">
        <v>750</v>
      </c>
      <c r="L126" s="65">
        <f t="shared" si="26"/>
        <v>130.718954248366</v>
      </c>
      <c r="M126" s="66">
        <f t="shared" si="27"/>
        <v>-1960.78431372549</v>
      </c>
      <c r="N126" s="67">
        <f t="shared" si="28"/>
        <v>-1.9607843137254901</v>
      </c>
    </row>
    <row r="127" spans="1:14" ht="15.75">
      <c r="A127" s="60">
        <v>41</v>
      </c>
      <c r="B127" s="64">
        <v>43193</v>
      </c>
      <c r="C127" s="60" t="s">
        <v>20</v>
      </c>
      <c r="D127" s="60" t="s">
        <v>21</v>
      </c>
      <c r="E127" s="61" t="s">
        <v>183</v>
      </c>
      <c r="F127" s="60">
        <v>408</v>
      </c>
      <c r="G127" s="61">
        <v>399</v>
      </c>
      <c r="H127" s="61">
        <v>414</v>
      </c>
      <c r="I127" s="61">
        <v>419</v>
      </c>
      <c r="J127" s="61">
        <v>424</v>
      </c>
      <c r="K127" s="61">
        <v>413</v>
      </c>
      <c r="L127" s="65">
        <f aca="true" t="shared" si="29" ref="L127:L134">100000/F127</f>
        <v>245.09803921568627</v>
      </c>
      <c r="M127" s="66">
        <f aca="true" t="shared" si="30" ref="M127:M134">IF(D127="BUY",(K127-F127)*(L127),(F127-K127)*(L127))</f>
        <v>1225.4901960784314</v>
      </c>
      <c r="N127" s="67">
        <f aca="true" t="shared" si="31" ref="N127:N134">M127/(L127)/F127%</f>
        <v>1.2254901960784315</v>
      </c>
    </row>
    <row r="128" spans="1:14" ht="15.75">
      <c r="A128" s="60">
        <v>42</v>
      </c>
      <c r="B128" s="64">
        <v>43193</v>
      </c>
      <c r="C128" s="60" t="s">
        <v>20</v>
      </c>
      <c r="D128" s="60" t="s">
        <v>21</v>
      </c>
      <c r="E128" s="61" t="s">
        <v>63</v>
      </c>
      <c r="F128" s="60">
        <v>275</v>
      </c>
      <c r="G128" s="61">
        <v>269.5</v>
      </c>
      <c r="H128" s="61">
        <v>278</v>
      </c>
      <c r="I128" s="61">
        <v>281</v>
      </c>
      <c r="J128" s="61">
        <v>284</v>
      </c>
      <c r="K128" s="61">
        <v>278</v>
      </c>
      <c r="L128" s="65">
        <f t="shared" si="29"/>
        <v>363.6363636363636</v>
      </c>
      <c r="M128" s="66">
        <f t="shared" si="30"/>
        <v>1090.909090909091</v>
      </c>
      <c r="N128" s="67">
        <f t="shared" si="31"/>
        <v>1.090909090909091</v>
      </c>
    </row>
    <row r="129" spans="1:14" ht="15.75">
      <c r="A129" s="60">
        <v>43</v>
      </c>
      <c r="B129" s="64">
        <v>43193</v>
      </c>
      <c r="C129" s="60" t="s">
        <v>20</v>
      </c>
      <c r="D129" s="60" t="s">
        <v>21</v>
      </c>
      <c r="E129" s="61" t="s">
        <v>375</v>
      </c>
      <c r="F129" s="60">
        <v>108</v>
      </c>
      <c r="G129" s="61">
        <v>105</v>
      </c>
      <c r="H129" s="61">
        <v>110</v>
      </c>
      <c r="I129" s="61">
        <v>112</v>
      </c>
      <c r="J129" s="61">
        <v>114</v>
      </c>
      <c r="K129" s="61">
        <v>110</v>
      </c>
      <c r="L129" s="65">
        <f t="shared" si="29"/>
        <v>925.925925925926</v>
      </c>
      <c r="M129" s="66">
        <f t="shared" si="30"/>
        <v>1851.851851851852</v>
      </c>
      <c r="N129" s="67">
        <f t="shared" si="31"/>
        <v>1.8518518518518516</v>
      </c>
    </row>
    <row r="130" spans="1:14" ht="15.75">
      <c r="A130" s="60">
        <v>44</v>
      </c>
      <c r="B130" s="64">
        <v>43192</v>
      </c>
      <c r="C130" s="60" t="s">
        <v>20</v>
      </c>
      <c r="D130" s="60" t="s">
        <v>21</v>
      </c>
      <c r="E130" s="61" t="s">
        <v>499</v>
      </c>
      <c r="F130" s="60">
        <v>174</v>
      </c>
      <c r="G130" s="61">
        <v>168</v>
      </c>
      <c r="H130" s="61">
        <v>177</v>
      </c>
      <c r="I130" s="61">
        <v>180</v>
      </c>
      <c r="J130" s="61">
        <v>183</v>
      </c>
      <c r="K130" s="61">
        <v>177</v>
      </c>
      <c r="L130" s="65">
        <f t="shared" si="29"/>
        <v>574.7126436781609</v>
      </c>
      <c r="M130" s="66">
        <f t="shared" si="30"/>
        <v>1724.1379310344828</v>
      </c>
      <c r="N130" s="67">
        <f t="shared" si="31"/>
        <v>1.7241379310344829</v>
      </c>
    </row>
    <row r="131" spans="1:14" ht="15.75">
      <c r="A131" s="60">
        <v>45</v>
      </c>
      <c r="B131" s="64">
        <v>43192</v>
      </c>
      <c r="C131" s="60" t="s">
        <v>20</v>
      </c>
      <c r="D131" s="60" t="s">
        <v>21</v>
      </c>
      <c r="E131" s="61" t="s">
        <v>209</v>
      </c>
      <c r="F131" s="60">
        <v>605</v>
      </c>
      <c r="G131" s="61">
        <v>594</v>
      </c>
      <c r="H131" s="61">
        <v>611</v>
      </c>
      <c r="I131" s="61">
        <v>617</v>
      </c>
      <c r="J131" s="61">
        <v>623</v>
      </c>
      <c r="K131" s="61">
        <v>617</v>
      </c>
      <c r="L131" s="65">
        <f t="shared" si="29"/>
        <v>165.28925619834712</v>
      </c>
      <c r="M131" s="66">
        <f t="shared" si="30"/>
        <v>1983.4710743801654</v>
      </c>
      <c r="N131" s="67">
        <f t="shared" si="31"/>
        <v>1.9834710743801653</v>
      </c>
    </row>
    <row r="132" spans="1:14" ht="15.75">
      <c r="A132" s="60">
        <v>46</v>
      </c>
      <c r="B132" s="64">
        <v>43192</v>
      </c>
      <c r="C132" s="60" t="s">
        <v>20</v>
      </c>
      <c r="D132" s="60" t="s">
        <v>21</v>
      </c>
      <c r="E132" s="61" t="s">
        <v>97</v>
      </c>
      <c r="F132" s="60">
        <v>409</v>
      </c>
      <c r="G132" s="61">
        <v>399</v>
      </c>
      <c r="H132" s="61">
        <v>415</v>
      </c>
      <c r="I132" s="61">
        <v>420</v>
      </c>
      <c r="J132" s="61">
        <v>425</v>
      </c>
      <c r="K132" s="61">
        <v>420</v>
      </c>
      <c r="L132" s="65">
        <f t="shared" si="29"/>
        <v>244.49877750611248</v>
      </c>
      <c r="M132" s="66">
        <f t="shared" si="30"/>
        <v>2689.486552567237</v>
      </c>
      <c r="N132" s="67">
        <f t="shared" si="31"/>
        <v>2.6894865525672373</v>
      </c>
    </row>
    <row r="133" spans="1:14" ht="15.75">
      <c r="A133" s="60">
        <v>47</v>
      </c>
      <c r="B133" s="64">
        <v>43192</v>
      </c>
      <c r="C133" s="60" t="s">
        <v>20</v>
      </c>
      <c r="D133" s="60" t="s">
        <v>21</v>
      </c>
      <c r="E133" s="61" t="s">
        <v>209</v>
      </c>
      <c r="F133" s="60">
        <v>584</v>
      </c>
      <c r="G133" s="61">
        <v>573</v>
      </c>
      <c r="H133" s="61">
        <v>590</v>
      </c>
      <c r="I133" s="61">
        <v>596</v>
      </c>
      <c r="J133" s="61">
        <v>602</v>
      </c>
      <c r="K133" s="61">
        <v>602</v>
      </c>
      <c r="L133" s="65">
        <f t="shared" si="29"/>
        <v>171.23287671232876</v>
      </c>
      <c r="M133" s="66">
        <f t="shared" si="30"/>
        <v>3082.1917808219177</v>
      </c>
      <c r="N133" s="67">
        <f t="shared" si="31"/>
        <v>3.0821917808219177</v>
      </c>
    </row>
    <row r="134" spans="1:14" ht="15.75">
      <c r="A134" s="60">
        <v>48</v>
      </c>
      <c r="B134" s="64">
        <v>43192</v>
      </c>
      <c r="C134" s="60" t="s">
        <v>20</v>
      </c>
      <c r="D134" s="60" t="s">
        <v>21</v>
      </c>
      <c r="E134" s="61" t="s">
        <v>498</v>
      </c>
      <c r="F134" s="60">
        <v>470</v>
      </c>
      <c r="G134" s="61">
        <v>460</v>
      </c>
      <c r="H134" s="61">
        <v>475</v>
      </c>
      <c r="I134" s="61">
        <v>480</v>
      </c>
      <c r="J134" s="61">
        <v>485</v>
      </c>
      <c r="K134" s="61">
        <v>475</v>
      </c>
      <c r="L134" s="65">
        <f t="shared" si="29"/>
        <v>212.7659574468085</v>
      </c>
      <c r="M134" s="66">
        <f t="shared" si="30"/>
        <v>1063.8297872340424</v>
      </c>
      <c r="N134" s="67">
        <f t="shared" si="31"/>
        <v>1.0638297872340425</v>
      </c>
    </row>
    <row r="136" spans="1:14" ht="15.75">
      <c r="A136" s="13" t="s">
        <v>26</v>
      </c>
      <c r="B136" s="14"/>
      <c r="C136" s="15"/>
      <c r="D136" s="16"/>
      <c r="E136" s="17"/>
      <c r="F136" s="17"/>
      <c r="G136" s="18"/>
      <c r="H136" s="19"/>
      <c r="I136" s="19"/>
      <c r="J136" s="19"/>
      <c r="K136" s="20"/>
      <c r="L136" s="21"/>
      <c r="N136" s="75"/>
    </row>
    <row r="137" spans="1:12" ht="15.75">
      <c r="A137" s="13" t="s">
        <v>27</v>
      </c>
      <c r="B137" s="23"/>
      <c r="C137" s="15"/>
      <c r="D137" s="16"/>
      <c r="E137" s="17"/>
      <c r="F137" s="17"/>
      <c r="G137" s="18"/>
      <c r="H137" s="17"/>
      <c r="I137" s="17"/>
      <c r="J137" s="17"/>
      <c r="K137" s="20"/>
      <c r="L137" s="21"/>
    </row>
    <row r="138" spans="1:13" ht="15.75">
      <c r="A138" s="13" t="s">
        <v>27</v>
      </c>
      <c r="B138" s="23"/>
      <c r="C138" s="24"/>
      <c r="D138" s="25"/>
      <c r="E138" s="26"/>
      <c r="F138" s="26"/>
      <c r="G138" s="27"/>
      <c r="H138" s="26"/>
      <c r="I138" s="26"/>
      <c r="J138" s="26"/>
      <c r="K138" s="26"/>
      <c r="L138" s="21"/>
      <c r="M138" s="21"/>
    </row>
    <row r="139" spans="1:13" ht="16.5" thickBot="1">
      <c r="A139" s="68"/>
      <c r="B139" s="69"/>
      <c r="C139" s="26"/>
      <c r="D139" s="26"/>
      <c r="E139" s="26"/>
      <c r="F139" s="29"/>
      <c r="G139" s="30"/>
      <c r="H139" s="31" t="s">
        <v>28</v>
      </c>
      <c r="I139" s="31"/>
      <c r="J139" s="29"/>
      <c r="K139" s="29"/>
      <c r="L139" s="21"/>
      <c r="M139" s="71"/>
    </row>
    <row r="140" spans="1:14" ht="15.75">
      <c r="A140" s="68"/>
      <c r="B140" s="69"/>
      <c r="C140" s="84" t="s">
        <v>29</v>
      </c>
      <c r="D140" s="84"/>
      <c r="E140" s="33">
        <v>48</v>
      </c>
      <c r="F140" s="34">
        <f>F141+F142+F143+F144+F145+F146</f>
        <v>100</v>
      </c>
      <c r="G140" s="35">
        <v>48</v>
      </c>
      <c r="H140" s="36">
        <f>G141/G140%</f>
        <v>83.33333333333334</v>
      </c>
      <c r="I140" s="36"/>
      <c r="J140" s="29"/>
      <c r="K140" s="29"/>
      <c r="L140" s="70"/>
      <c r="M140" s="71"/>
      <c r="N140" s="21"/>
    </row>
    <row r="141" spans="1:14" ht="15.75">
      <c r="A141" s="68"/>
      <c r="B141" s="69"/>
      <c r="C141" s="80" t="s">
        <v>30</v>
      </c>
      <c r="D141" s="80"/>
      <c r="E141" s="37">
        <v>40</v>
      </c>
      <c r="F141" s="38">
        <f>(E141/E140)*100</f>
        <v>83.33333333333334</v>
      </c>
      <c r="G141" s="35">
        <v>40</v>
      </c>
      <c r="H141" s="32"/>
      <c r="I141" s="32"/>
      <c r="J141" s="29"/>
      <c r="K141" s="29"/>
      <c r="L141" s="70"/>
      <c r="M141" s="71"/>
      <c r="N141" s="72"/>
    </row>
    <row r="142" spans="1:14" ht="15.75">
      <c r="A142" s="68"/>
      <c r="B142" s="69"/>
      <c r="C142" s="80" t="s">
        <v>32</v>
      </c>
      <c r="D142" s="80"/>
      <c r="E142" s="37">
        <v>0</v>
      </c>
      <c r="F142" s="38">
        <f>(E142/E140)*100</f>
        <v>0</v>
      </c>
      <c r="G142" s="40"/>
      <c r="H142" s="35"/>
      <c r="I142" s="35"/>
      <c r="J142" s="29"/>
      <c r="L142" s="70"/>
      <c r="M142" s="71"/>
      <c r="N142" s="72"/>
    </row>
    <row r="143" spans="1:13" ht="15.75">
      <c r="A143" s="68"/>
      <c r="B143" s="69"/>
      <c r="C143" s="80" t="s">
        <v>33</v>
      </c>
      <c r="D143" s="80"/>
      <c r="E143" s="37">
        <v>0</v>
      </c>
      <c r="F143" s="38">
        <f>(E143/E140)*100</f>
        <v>0</v>
      </c>
      <c r="G143" s="40"/>
      <c r="H143" s="35"/>
      <c r="I143" s="35"/>
      <c r="J143" s="29"/>
      <c r="K143" s="29"/>
      <c r="L143" s="29"/>
      <c r="M143" s="71"/>
    </row>
    <row r="144" spans="1:14" ht="15.75">
      <c r="A144" s="68"/>
      <c r="B144" s="69"/>
      <c r="C144" s="80" t="s">
        <v>34</v>
      </c>
      <c r="D144" s="80"/>
      <c r="E144" s="37">
        <v>8</v>
      </c>
      <c r="F144" s="38">
        <f>(E144/E140)*100</f>
        <v>16.666666666666664</v>
      </c>
      <c r="G144" s="40"/>
      <c r="H144" s="26" t="s">
        <v>35</v>
      </c>
      <c r="I144" s="26"/>
      <c r="J144" s="29"/>
      <c r="K144" s="29"/>
      <c r="L144" s="70"/>
      <c r="M144" s="71"/>
      <c r="N144" s="72"/>
    </row>
    <row r="145" spans="1:14" ht="15.75">
      <c r="A145" s="68"/>
      <c r="B145" s="69"/>
      <c r="C145" s="80" t="s">
        <v>36</v>
      </c>
      <c r="D145" s="80"/>
      <c r="E145" s="37">
        <v>0</v>
      </c>
      <c r="F145" s="38">
        <f>(E145/E140)*100</f>
        <v>0</v>
      </c>
      <c r="G145" s="40"/>
      <c r="H145" s="26"/>
      <c r="I145" s="26"/>
      <c r="J145" s="29"/>
      <c r="K145" s="29"/>
      <c r="L145" s="70"/>
      <c r="M145" s="71"/>
      <c r="N145" s="72"/>
    </row>
    <row r="146" spans="1:14" ht="16.5" thickBot="1">
      <c r="A146" s="68"/>
      <c r="B146" s="69"/>
      <c r="C146" s="81" t="s">
        <v>37</v>
      </c>
      <c r="D146" s="81"/>
      <c r="E146" s="42"/>
      <c r="F146" s="43">
        <f>(E146/E140)*100</f>
        <v>0</v>
      </c>
      <c r="G146" s="40"/>
      <c r="H146" s="26"/>
      <c r="I146" s="26"/>
      <c r="J146" s="29"/>
      <c r="K146" s="29"/>
      <c r="L146" s="70"/>
      <c r="M146" s="71"/>
      <c r="N146" s="72"/>
    </row>
    <row r="147" spans="1:14" ht="15.75">
      <c r="A147" s="45" t="s">
        <v>38</v>
      </c>
      <c r="B147" s="14"/>
      <c r="C147" s="15"/>
      <c r="D147" s="15"/>
      <c r="E147" s="17"/>
      <c r="F147" s="17"/>
      <c r="G147" s="46"/>
      <c r="H147" s="47"/>
      <c r="I147" s="47"/>
      <c r="J147" s="47"/>
      <c r="K147" s="17"/>
      <c r="L147" s="21"/>
      <c r="M147" s="44"/>
      <c r="N147" s="44"/>
    </row>
    <row r="148" spans="1:14" ht="15.75">
      <c r="A148" s="16" t="s">
        <v>39</v>
      </c>
      <c r="B148" s="14"/>
      <c r="C148" s="48"/>
      <c r="D148" s="49"/>
      <c r="E148" s="50"/>
      <c r="F148" s="47"/>
      <c r="G148" s="46"/>
      <c r="H148" s="47"/>
      <c r="I148" s="47"/>
      <c r="J148" s="47"/>
      <c r="K148" s="17"/>
      <c r="L148" s="21"/>
      <c r="M148" s="28"/>
      <c r="N148" s="28"/>
    </row>
    <row r="149" spans="1:14" ht="15.75">
      <c r="A149" s="16" t="s">
        <v>40</v>
      </c>
      <c r="B149" s="14"/>
      <c r="C149" s="15"/>
      <c r="D149" s="49"/>
      <c r="E149" s="50"/>
      <c r="F149" s="47"/>
      <c r="G149" s="46"/>
      <c r="H149" s="51"/>
      <c r="I149" s="51"/>
      <c r="J149" s="51"/>
      <c r="K149" s="17"/>
      <c r="L149" s="21"/>
      <c r="M149" s="21"/>
      <c r="N149" s="21"/>
    </row>
    <row r="150" spans="1:14" ht="15.75">
      <c r="A150" s="16" t="s">
        <v>41</v>
      </c>
      <c r="B150" s="48"/>
      <c r="C150" s="15"/>
      <c r="D150" s="49"/>
      <c r="E150" s="50"/>
      <c r="F150" s="47"/>
      <c r="G150" s="52"/>
      <c r="H150" s="51"/>
      <c r="I150" s="51"/>
      <c r="J150" s="51"/>
      <c r="K150" s="17"/>
      <c r="L150" s="21"/>
      <c r="M150" s="21"/>
      <c r="N150" s="21"/>
    </row>
    <row r="151" spans="1:14" ht="15.75">
      <c r="A151" s="16" t="s">
        <v>42</v>
      </c>
      <c r="B151" s="39"/>
      <c r="C151" s="15"/>
      <c r="D151" s="53"/>
      <c r="E151" s="47"/>
      <c r="F151" s="47"/>
      <c r="G151" s="52"/>
      <c r="H151" s="51"/>
      <c r="I151" s="51"/>
      <c r="J151" s="51"/>
      <c r="K151" s="47"/>
      <c r="L151" s="21"/>
      <c r="M151" s="21"/>
      <c r="N151" s="21"/>
    </row>
    <row r="152" ht="16.5" thickBot="1"/>
    <row r="153" spans="1:14" ht="16.5" thickBot="1">
      <c r="A153" s="89" t="s">
        <v>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1:14" ht="16.5" thickBo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</row>
    <row r="155" spans="1:14" ht="15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1:14" ht="15.75">
      <c r="A156" s="90" t="s">
        <v>1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1:14" ht="15.75">
      <c r="A157" s="90" t="s">
        <v>2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1:14" ht="16.5" thickBot="1">
      <c r="A158" s="91" t="s">
        <v>3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1:14" ht="15.75">
      <c r="A159" s="92" t="s">
        <v>486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</row>
    <row r="160" spans="1:14" ht="15.75">
      <c r="A160" s="92" t="s">
        <v>5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1:14" ht="15.75">
      <c r="A161" s="87" t="s">
        <v>6</v>
      </c>
      <c r="B161" s="82" t="s">
        <v>7</v>
      </c>
      <c r="C161" s="82" t="s">
        <v>8</v>
      </c>
      <c r="D161" s="87" t="s">
        <v>9</v>
      </c>
      <c r="E161" s="82" t="s">
        <v>10</v>
      </c>
      <c r="F161" s="82" t="s">
        <v>11</v>
      </c>
      <c r="G161" s="82" t="s">
        <v>12</v>
      </c>
      <c r="H161" s="82" t="s">
        <v>13</v>
      </c>
      <c r="I161" s="82" t="s">
        <v>14</v>
      </c>
      <c r="J161" s="82" t="s">
        <v>15</v>
      </c>
      <c r="K161" s="85" t="s">
        <v>16</v>
      </c>
      <c r="L161" s="82" t="s">
        <v>17</v>
      </c>
      <c r="M161" s="82" t="s">
        <v>18</v>
      </c>
      <c r="N161" s="82" t="s">
        <v>19</v>
      </c>
    </row>
    <row r="162" spans="1:14" ht="16.5" customHeight="1">
      <c r="A162" s="88"/>
      <c r="B162" s="83"/>
      <c r="C162" s="83"/>
      <c r="D162" s="88"/>
      <c r="E162" s="83"/>
      <c r="F162" s="83"/>
      <c r="G162" s="83"/>
      <c r="H162" s="83"/>
      <c r="I162" s="83"/>
      <c r="J162" s="83"/>
      <c r="K162" s="86"/>
      <c r="L162" s="83"/>
      <c r="M162" s="83"/>
      <c r="N162" s="83"/>
    </row>
    <row r="163" spans="1:14" ht="15.75">
      <c r="A163" s="63">
        <v>1</v>
      </c>
      <c r="B163" s="64">
        <v>43187</v>
      </c>
      <c r="C163" s="60" t="s">
        <v>20</v>
      </c>
      <c r="D163" s="60" t="s">
        <v>21</v>
      </c>
      <c r="E163" s="61" t="s">
        <v>209</v>
      </c>
      <c r="F163" s="60">
        <v>573</v>
      </c>
      <c r="G163" s="61">
        <v>561</v>
      </c>
      <c r="H163" s="61">
        <v>579</v>
      </c>
      <c r="I163" s="61">
        <v>585</v>
      </c>
      <c r="J163" s="61">
        <v>591</v>
      </c>
      <c r="K163" s="61">
        <v>579</v>
      </c>
      <c r="L163" s="65">
        <f aca="true" t="shared" si="32" ref="L163:L171">100000/F163</f>
        <v>174.52006980802793</v>
      </c>
      <c r="M163" s="66">
        <f aca="true" t="shared" si="33" ref="M163:M178">IF(D163="BUY",(K163-F163)*(L163),(F163-K163)*(L163))</f>
        <v>1047.1204188481674</v>
      </c>
      <c r="N163" s="67">
        <f aca="true" t="shared" si="34" ref="N163:N173">M163/(L163)/F163%</f>
        <v>1.0471204188481673</v>
      </c>
    </row>
    <row r="164" spans="1:14" ht="15.75">
      <c r="A164" s="63">
        <v>2</v>
      </c>
      <c r="B164" s="64">
        <v>43187</v>
      </c>
      <c r="C164" s="60" t="s">
        <v>20</v>
      </c>
      <c r="D164" s="60" t="s">
        <v>21</v>
      </c>
      <c r="E164" s="61" t="s">
        <v>88</v>
      </c>
      <c r="F164" s="60">
        <v>955</v>
      </c>
      <c r="G164" s="61">
        <v>938</v>
      </c>
      <c r="H164" s="61">
        <v>965</v>
      </c>
      <c r="I164" s="61">
        <v>975</v>
      </c>
      <c r="J164" s="61">
        <v>985</v>
      </c>
      <c r="K164" s="61">
        <v>964</v>
      </c>
      <c r="L164" s="65">
        <f t="shared" si="32"/>
        <v>104.71204188481676</v>
      </c>
      <c r="M164" s="66">
        <f>IF(D164="BUY",(K164-F164)*(L164),(F164-K164)*(L164))</f>
        <v>942.4083769633507</v>
      </c>
      <c r="N164" s="67">
        <f>M164/(L164)/F164%</f>
        <v>0.9424083769633507</v>
      </c>
    </row>
    <row r="165" spans="1:14" ht="15.75">
      <c r="A165" s="63">
        <v>3</v>
      </c>
      <c r="B165" s="64">
        <v>43187</v>
      </c>
      <c r="C165" s="60" t="s">
        <v>20</v>
      </c>
      <c r="D165" s="60" t="s">
        <v>21</v>
      </c>
      <c r="E165" s="61" t="s">
        <v>315</v>
      </c>
      <c r="F165" s="60">
        <v>320</v>
      </c>
      <c r="G165" s="61">
        <v>312</v>
      </c>
      <c r="H165" s="61">
        <v>324</v>
      </c>
      <c r="I165" s="61">
        <v>328</v>
      </c>
      <c r="J165" s="61">
        <v>232</v>
      </c>
      <c r="K165" s="61">
        <v>312</v>
      </c>
      <c r="L165" s="65">
        <f t="shared" si="32"/>
        <v>312.5</v>
      </c>
      <c r="M165" s="66">
        <f>IF(D165="BUY",(K165-F165)*(L165),(F165-K165)*(L165))</f>
        <v>-2500</v>
      </c>
      <c r="N165" s="67">
        <f>M165/(L165)/F165%</f>
        <v>-2.5</v>
      </c>
    </row>
    <row r="166" spans="1:14" ht="15.75">
      <c r="A166" s="63">
        <v>4</v>
      </c>
      <c r="B166" s="64">
        <v>43187</v>
      </c>
      <c r="C166" s="60" t="s">
        <v>20</v>
      </c>
      <c r="D166" s="60" t="s">
        <v>21</v>
      </c>
      <c r="E166" s="61" t="s">
        <v>80</v>
      </c>
      <c r="F166" s="60">
        <v>1012</v>
      </c>
      <c r="G166" s="61">
        <v>985</v>
      </c>
      <c r="H166" s="61">
        <v>1022</v>
      </c>
      <c r="I166" s="61">
        <v>1032</v>
      </c>
      <c r="J166" s="61">
        <v>1042</v>
      </c>
      <c r="K166" s="61">
        <v>985</v>
      </c>
      <c r="L166" s="65">
        <f t="shared" si="32"/>
        <v>98.81422924901186</v>
      </c>
      <c r="M166" s="66">
        <f>IF(D166="BUY",(K166-F166)*(L166),(F166-K166)*(L166))</f>
        <v>-2667.98418972332</v>
      </c>
      <c r="N166" s="67">
        <f>M166/(L166)/F166%</f>
        <v>-2.66798418972332</v>
      </c>
    </row>
    <row r="167" spans="1:14" ht="15.75">
      <c r="A167" s="63">
        <v>5</v>
      </c>
      <c r="B167" s="64">
        <v>43186</v>
      </c>
      <c r="C167" s="60" t="s">
        <v>20</v>
      </c>
      <c r="D167" s="60" t="s">
        <v>21</v>
      </c>
      <c r="E167" s="61" t="s">
        <v>23</v>
      </c>
      <c r="F167" s="60">
        <v>980</v>
      </c>
      <c r="G167" s="61">
        <v>965</v>
      </c>
      <c r="H167" s="61">
        <v>990</v>
      </c>
      <c r="I167" s="61">
        <v>1000</v>
      </c>
      <c r="J167" s="61">
        <v>1010</v>
      </c>
      <c r="K167" s="61">
        <v>990</v>
      </c>
      <c r="L167" s="65">
        <f t="shared" si="32"/>
        <v>102.04081632653062</v>
      </c>
      <c r="M167" s="66">
        <f>IF(D167="BUY",(K167-F167)*(L167),(F167-K167)*(L167))</f>
        <v>1020.4081632653061</v>
      </c>
      <c r="N167" s="67">
        <f>M167/(L167)/F167%</f>
        <v>1.0204081632653061</v>
      </c>
    </row>
    <row r="168" spans="1:14" ht="15.75">
      <c r="A168" s="63">
        <v>6</v>
      </c>
      <c r="B168" s="64">
        <v>43185</v>
      </c>
      <c r="C168" s="60" t="s">
        <v>20</v>
      </c>
      <c r="D168" s="60" t="s">
        <v>21</v>
      </c>
      <c r="E168" s="61" t="s">
        <v>59</v>
      </c>
      <c r="F168" s="60">
        <v>419</v>
      </c>
      <c r="G168" s="61">
        <v>409</v>
      </c>
      <c r="H168" s="61">
        <v>424</v>
      </c>
      <c r="I168" s="61">
        <v>429</v>
      </c>
      <c r="J168" s="61">
        <v>434</v>
      </c>
      <c r="K168" s="61">
        <v>424</v>
      </c>
      <c r="L168" s="65">
        <f t="shared" si="32"/>
        <v>238.6634844868735</v>
      </c>
      <c r="M168" s="66">
        <f t="shared" si="33"/>
        <v>1193.3174224343675</v>
      </c>
      <c r="N168" s="67">
        <f t="shared" si="34"/>
        <v>1.1933174224343674</v>
      </c>
    </row>
    <row r="169" spans="1:14" ht="15.75">
      <c r="A169" s="63">
        <v>7</v>
      </c>
      <c r="B169" s="64">
        <v>43185</v>
      </c>
      <c r="C169" s="60" t="s">
        <v>20</v>
      </c>
      <c r="D169" s="60" t="s">
        <v>21</v>
      </c>
      <c r="E169" s="61" t="s">
        <v>316</v>
      </c>
      <c r="F169" s="60">
        <v>220</v>
      </c>
      <c r="G169" s="61">
        <v>215</v>
      </c>
      <c r="H169" s="61">
        <v>223</v>
      </c>
      <c r="I169" s="61">
        <v>226</v>
      </c>
      <c r="J169" s="61">
        <v>229</v>
      </c>
      <c r="K169" s="61">
        <v>223</v>
      </c>
      <c r="L169" s="65">
        <f t="shared" si="32"/>
        <v>454.54545454545456</v>
      </c>
      <c r="M169" s="66">
        <f t="shared" si="33"/>
        <v>1363.6363636363637</v>
      </c>
      <c r="N169" s="67">
        <f t="shared" si="34"/>
        <v>1.3636363636363635</v>
      </c>
    </row>
    <row r="170" spans="1:14" ht="15.75">
      <c r="A170" s="63">
        <v>8</v>
      </c>
      <c r="B170" s="64">
        <v>43185</v>
      </c>
      <c r="C170" s="60" t="s">
        <v>20</v>
      </c>
      <c r="D170" s="60" t="s">
        <v>21</v>
      </c>
      <c r="E170" s="61" t="s">
        <v>93</v>
      </c>
      <c r="F170" s="60">
        <v>576</v>
      </c>
      <c r="G170" s="61">
        <v>562</v>
      </c>
      <c r="H170" s="61">
        <v>582</v>
      </c>
      <c r="I170" s="61">
        <v>588</v>
      </c>
      <c r="J170" s="61">
        <v>596</v>
      </c>
      <c r="K170" s="61">
        <v>588</v>
      </c>
      <c r="L170" s="65">
        <f t="shared" si="32"/>
        <v>173.61111111111111</v>
      </c>
      <c r="M170" s="66">
        <f t="shared" si="33"/>
        <v>2083.3333333333335</v>
      </c>
      <c r="N170" s="67">
        <f t="shared" si="34"/>
        <v>2.0833333333333335</v>
      </c>
    </row>
    <row r="171" spans="1:14" ht="15.75">
      <c r="A171" s="63">
        <v>9</v>
      </c>
      <c r="B171" s="64">
        <v>43181</v>
      </c>
      <c r="C171" s="60" t="s">
        <v>20</v>
      </c>
      <c r="D171" s="60" t="s">
        <v>21</v>
      </c>
      <c r="E171" s="61" t="s">
        <v>69</v>
      </c>
      <c r="F171" s="60">
        <v>2290</v>
      </c>
      <c r="G171" s="61">
        <v>2265</v>
      </c>
      <c r="H171" s="61">
        <v>2315</v>
      </c>
      <c r="I171" s="61">
        <v>2340</v>
      </c>
      <c r="J171" s="61">
        <v>2365</v>
      </c>
      <c r="K171" s="61">
        <v>2265</v>
      </c>
      <c r="L171" s="65">
        <f t="shared" si="32"/>
        <v>43.66812227074236</v>
      </c>
      <c r="M171" s="66">
        <f t="shared" si="33"/>
        <v>-1091.703056768559</v>
      </c>
      <c r="N171" s="67">
        <f t="shared" si="34"/>
        <v>-1.091703056768559</v>
      </c>
    </row>
    <row r="172" spans="1:14" ht="15.75">
      <c r="A172" s="63">
        <v>10</v>
      </c>
      <c r="B172" s="64">
        <v>43181</v>
      </c>
      <c r="C172" s="60" t="s">
        <v>20</v>
      </c>
      <c r="D172" s="60" t="s">
        <v>21</v>
      </c>
      <c r="E172" s="61" t="s">
        <v>131</v>
      </c>
      <c r="F172" s="60">
        <v>590</v>
      </c>
      <c r="G172" s="61">
        <v>580</v>
      </c>
      <c r="H172" s="61">
        <v>595</v>
      </c>
      <c r="I172" s="61">
        <v>600</v>
      </c>
      <c r="J172" s="61">
        <v>605</v>
      </c>
      <c r="K172" s="61">
        <v>600</v>
      </c>
      <c r="L172" s="65">
        <f aca="true" t="shared" si="35" ref="L172:L178">100000/F172</f>
        <v>169.4915254237288</v>
      </c>
      <c r="M172" s="66">
        <f t="shared" si="33"/>
        <v>1694.915254237288</v>
      </c>
      <c r="N172" s="67">
        <f t="shared" si="34"/>
        <v>1.694915254237288</v>
      </c>
    </row>
    <row r="173" spans="1:14" ht="15.75">
      <c r="A173" s="63">
        <v>11</v>
      </c>
      <c r="B173" s="64">
        <v>43180</v>
      </c>
      <c r="C173" s="60" t="s">
        <v>20</v>
      </c>
      <c r="D173" s="60" t="s">
        <v>21</v>
      </c>
      <c r="E173" s="61" t="s">
        <v>492</v>
      </c>
      <c r="F173" s="60">
        <v>95</v>
      </c>
      <c r="G173" s="61">
        <v>91</v>
      </c>
      <c r="H173" s="61">
        <v>97</v>
      </c>
      <c r="I173" s="61">
        <v>99</v>
      </c>
      <c r="J173" s="61">
        <v>101</v>
      </c>
      <c r="K173" s="61">
        <v>91</v>
      </c>
      <c r="L173" s="65">
        <f t="shared" si="35"/>
        <v>1052.6315789473683</v>
      </c>
      <c r="M173" s="66">
        <f t="shared" si="33"/>
        <v>-4210.526315789473</v>
      </c>
      <c r="N173" s="67">
        <f t="shared" si="34"/>
        <v>-4.2105263157894735</v>
      </c>
    </row>
    <row r="174" spans="1:14" ht="15.75">
      <c r="A174" s="63">
        <v>12</v>
      </c>
      <c r="B174" s="64">
        <v>43180</v>
      </c>
      <c r="C174" s="60" t="s">
        <v>20</v>
      </c>
      <c r="D174" s="60" t="s">
        <v>21</v>
      </c>
      <c r="E174" s="61" t="s">
        <v>341</v>
      </c>
      <c r="F174" s="60">
        <v>340</v>
      </c>
      <c r="G174" s="61">
        <v>330</v>
      </c>
      <c r="H174" s="61">
        <v>345</v>
      </c>
      <c r="I174" s="61">
        <v>350</v>
      </c>
      <c r="J174" s="61">
        <v>355</v>
      </c>
      <c r="K174" s="61">
        <v>345</v>
      </c>
      <c r="L174" s="65">
        <f t="shared" si="35"/>
        <v>294.11764705882354</v>
      </c>
      <c r="M174" s="66">
        <f t="shared" si="33"/>
        <v>1470.5882352941176</v>
      </c>
      <c r="N174" s="67">
        <f aca="true" t="shared" si="36" ref="N174:N186">M174/(L174)/F174%</f>
        <v>1.4705882352941178</v>
      </c>
    </row>
    <row r="175" spans="1:14" ht="15.75">
      <c r="A175" s="63">
        <v>13</v>
      </c>
      <c r="B175" s="64">
        <v>43180</v>
      </c>
      <c r="C175" s="60" t="s">
        <v>20</v>
      </c>
      <c r="D175" s="60" t="s">
        <v>21</v>
      </c>
      <c r="E175" s="61" t="s">
        <v>131</v>
      </c>
      <c r="F175" s="60">
        <v>575</v>
      </c>
      <c r="G175" s="61">
        <v>565</v>
      </c>
      <c r="H175" s="61">
        <v>581</v>
      </c>
      <c r="I175" s="61">
        <v>587</v>
      </c>
      <c r="J175" s="61">
        <v>593</v>
      </c>
      <c r="K175" s="61">
        <v>587</v>
      </c>
      <c r="L175" s="65">
        <f t="shared" si="35"/>
        <v>173.91304347826087</v>
      </c>
      <c r="M175" s="66">
        <f t="shared" si="33"/>
        <v>2086.9565217391305</v>
      </c>
      <c r="N175" s="67">
        <f t="shared" si="36"/>
        <v>2.0869565217391304</v>
      </c>
    </row>
    <row r="176" spans="1:14" ht="15.75">
      <c r="A176" s="63">
        <v>14</v>
      </c>
      <c r="B176" s="64">
        <v>43180</v>
      </c>
      <c r="C176" s="60" t="s">
        <v>20</v>
      </c>
      <c r="D176" s="60" t="s">
        <v>21</v>
      </c>
      <c r="E176" s="61" t="s">
        <v>316</v>
      </c>
      <c r="F176" s="60">
        <v>215</v>
      </c>
      <c r="G176" s="61">
        <v>210</v>
      </c>
      <c r="H176" s="61">
        <v>218</v>
      </c>
      <c r="I176" s="61">
        <v>221</v>
      </c>
      <c r="J176" s="61">
        <v>224</v>
      </c>
      <c r="K176" s="61">
        <v>221</v>
      </c>
      <c r="L176" s="65">
        <f t="shared" si="35"/>
        <v>465.1162790697674</v>
      </c>
      <c r="M176" s="66">
        <f t="shared" si="33"/>
        <v>2790.6976744186045</v>
      </c>
      <c r="N176" s="67">
        <f t="shared" si="36"/>
        <v>2.7906976744186047</v>
      </c>
    </row>
    <row r="177" spans="1:14" ht="15.75">
      <c r="A177" s="63">
        <v>15</v>
      </c>
      <c r="B177" s="64">
        <v>43180</v>
      </c>
      <c r="C177" s="60" t="s">
        <v>20</v>
      </c>
      <c r="D177" s="60" t="s">
        <v>21</v>
      </c>
      <c r="E177" s="61" t="s">
        <v>466</v>
      </c>
      <c r="F177" s="60">
        <v>944</v>
      </c>
      <c r="G177" s="61">
        <v>927</v>
      </c>
      <c r="H177" s="61">
        <v>954</v>
      </c>
      <c r="I177" s="61">
        <v>964</v>
      </c>
      <c r="J177" s="61">
        <v>974</v>
      </c>
      <c r="K177" s="61">
        <v>954</v>
      </c>
      <c r="L177" s="65">
        <f t="shared" si="35"/>
        <v>105.9322033898305</v>
      </c>
      <c r="M177" s="66">
        <f t="shared" si="33"/>
        <v>1059.322033898305</v>
      </c>
      <c r="N177" s="67">
        <f t="shared" si="36"/>
        <v>1.0593220338983051</v>
      </c>
    </row>
    <row r="178" spans="1:14" ht="15.75">
      <c r="A178" s="63">
        <v>16</v>
      </c>
      <c r="B178" s="64">
        <v>43179</v>
      </c>
      <c r="C178" s="60" t="s">
        <v>20</v>
      </c>
      <c r="D178" s="60" t="s">
        <v>21</v>
      </c>
      <c r="E178" s="61" t="s">
        <v>161</v>
      </c>
      <c r="F178" s="60">
        <v>342</v>
      </c>
      <c r="G178" s="61">
        <v>334</v>
      </c>
      <c r="H178" s="61">
        <v>346</v>
      </c>
      <c r="I178" s="61">
        <v>350</v>
      </c>
      <c r="J178" s="61">
        <v>354</v>
      </c>
      <c r="K178" s="61">
        <v>345.8</v>
      </c>
      <c r="L178" s="65">
        <f t="shared" si="35"/>
        <v>292.39766081871346</v>
      </c>
      <c r="M178" s="66">
        <f t="shared" si="33"/>
        <v>1111.1111111111145</v>
      </c>
      <c r="N178" s="67">
        <f t="shared" si="36"/>
        <v>1.1111111111111145</v>
      </c>
    </row>
    <row r="179" spans="1:14" ht="15.75">
      <c r="A179" s="63">
        <v>17</v>
      </c>
      <c r="B179" s="64">
        <v>43179</v>
      </c>
      <c r="C179" s="60" t="s">
        <v>20</v>
      </c>
      <c r="D179" s="60" t="s">
        <v>21</v>
      </c>
      <c r="E179" s="61" t="s">
        <v>145</v>
      </c>
      <c r="F179" s="60">
        <v>385</v>
      </c>
      <c r="G179" s="61">
        <v>375</v>
      </c>
      <c r="H179" s="61">
        <v>390</v>
      </c>
      <c r="I179" s="61">
        <v>395</v>
      </c>
      <c r="J179" s="61">
        <v>400</v>
      </c>
      <c r="K179" s="61">
        <v>390</v>
      </c>
      <c r="L179" s="65">
        <f aca="true" t="shared" si="37" ref="L179:L185">100000/F179</f>
        <v>259.7402597402597</v>
      </c>
      <c r="M179" s="66">
        <f aca="true" t="shared" si="38" ref="M179:M185">IF(D179="BUY",(K179-F179)*(L179),(F179-K179)*(L179))</f>
        <v>1298.7012987012986</v>
      </c>
      <c r="N179" s="67">
        <f t="shared" si="36"/>
        <v>1.2987012987012987</v>
      </c>
    </row>
    <row r="180" spans="1:14" ht="15.75">
      <c r="A180" s="63">
        <v>18</v>
      </c>
      <c r="B180" s="64">
        <v>43179</v>
      </c>
      <c r="C180" s="60" t="s">
        <v>20</v>
      </c>
      <c r="D180" s="60" t="s">
        <v>21</v>
      </c>
      <c r="E180" s="61" t="s">
        <v>131</v>
      </c>
      <c r="F180" s="60">
        <v>548</v>
      </c>
      <c r="G180" s="61">
        <v>538</v>
      </c>
      <c r="H180" s="61">
        <v>554</v>
      </c>
      <c r="I180" s="61">
        <v>560</v>
      </c>
      <c r="J180" s="61">
        <v>566</v>
      </c>
      <c r="K180" s="61">
        <v>560</v>
      </c>
      <c r="L180" s="65">
        <f t="shared" si="37"/>
        <v>182.4817518248175</v>
      </c>
      <c r="M180" s="66">
        <f t="shared" si="38"/>
        <v>2189.78102189781</v>
      </c>
      <c r="N180" s="67">
        <f t="shared" si="36"/>
        <v>2.18978102189781</v>
      </c>
    </row>
    <row r="181" spans="1:14" ht="15.75">
      <c r="A181" s="63">
        <v>19</v>
      </c>
      <c r="B181" s="64">
        <v>43178</v>
      </c>
      <c r="C181" s="60" t="s">
        <v>20</v>
      </c>
      <c r="D181" s="60" t="s">
        <v>94</v>
      </c>
      <c r="E181" s="61" t="s">
        <v>59</v>
      </c>
      <c r="F181" s="60">
        <v>410</v>
      </c>
      <c r="G181" s="61">
        <v>420</v>
      </c>
      <c r="H181" s="61">
        <v>405</v>
      </c>
      <c r="I181" s="61">
        <v>400</v>
      </c>
      <c r="J181" s="61">
        <v>395</v>
      </c>
      <c r="K181" s="61">
        <v>400</v>
      </c>
      <c r="L181" s="65">
        <f t="shared" si="37"/>
        <v>243.90243902439025</v>
      </c>
      <c r="M181" s="66">
        <f t="shared" si="38"/>
        <v>2439.0243902439024</v>
      </c>
      <c r="N181" s="67">
        <f t="shared" si="36"/>
        <v>2.439024390243903</v>
      </c>
    </row>
    <row r="182" spans="1:14" ht="15.75">
      <c r="A182" s="63">
        <v>20</v>
      </c>
      <c r="B182" s="64">
        <v>43178</v>
      </c>
      <c r="C182" s="60" t="s">
        <v>20</v>
      </c>
      <c r="D182" s="60" t="s">
        <v>94</v>
      </c>
      <c r="E182" s="61" t="s">
        <v>491</v>
      </c>
      <c r="F182" s="60">
        <v>292</v>
      </c>
      <c r="G182" s="61">
        <v>300</v>
      </c>
      <c r="H182" s="61">
        <v>288</v>
      </c>
      <c r="I182" s="61">
        <v>284</v>
      </c>
      <c r="J182" s="61">
        <v>280</v>
      </c>
      <c r="K182" s="61">
        <v>288</v>
      </c>
      <c r="L182" s="65">
        <f t="shared" si="37"/>
        <v>342.4657534246575</v>
      </c>
      <c r="M182" s="66">
        <f t="shared" si="38"/>
        <v>1369.86301369863</v>
      </c>
      <c r="N182" s="67">
        <f t="shared" si="36"/>
        <v>1.36986301369863</v>
      </c>
    </row>
    <row r="183" spans="1:14" ht="15.75">
      <c r="A183" s="63">
        <v>21</v>
      </c>
      <c r="B183" s="64">
        <v>43175</v>
      </c>
      <c r="C183" s="60" t="s">
        <v>20</v>
      </c>
      <c r="D183" s="60" t="s">
        <v>21</v>
      </c>
      <c r="E183" s="61" t="s">
        <v>57</v>
      </c>
      <c r="F183" s="60">
        <v>460</v>
      </c>
      <c r="G183" s="61">
        <v>450</v>
      </c>
      <c r="H183" s="61">
        <v>465</v>
      </c>
      <c r="I183" s="61">
        <v>470</v>
      </c>
      <c r="J183" s="61">
        <v>475</v>
      </c>
      <c r="K183" s="61">
        <v>450</v>
      </c>
      <c r="L183" s="65">
        <f t="shared" si="37"/>
        <v>217.3913043478261</v>
      </c>
      <c r="M183" s="66">
        <f t="shared" si="38"/>
        <v>-2173.913043478261</v>
      </c>
      <c r="N183" s="67">
        <f t="shared" si="36"/>
        <v>-2.173913043478261</v>
      </c>
    </row>
    <row r="184" spans="1:14" ht="15.75">
      <c r="A184" s="63">
        <v>22</v>
      </c>
      <c r="B184" s="64">
        <v>43175</v>
      </c>
      <c r="C184" s="60" t="s">
        <v>20</v>
      </c>
      <c r="D184" s="60" t="s">
        <v>21</v>
      </c>
      <c r="E184" s="61" t="s">
        <v>288</v>
      </c>
      <c r="F184" s="60">
        <v>3100</v>
      </c>
      <c r="G184" s="61">
        <v>3045</v>
      </c>
      <c r="H184" s="61">
        <v>3130</v>
      </c>
      <c r="I184" s="61">
        <v>3160</v>
      </c>
      <c r="J184" s="61">
        <v>3190</v>
      </c>
      <c r="K184" s="61">
        <v>3160</v>
      </c>
      <c r="L184" s="65">
        <f t="shared" si="37"/>
        <v>32.25806451612903</v>
      </c>
      <c r="M184" s="66">
        <f t="shared" si="38"/>
        <v>1935.483870967742</v>
      </c>
      <c r="N184" s="67">
        <f t="shared" si="36"/>
        <v>1.935483870967742</v>
      </c>
    </row>
    <row r="185" spans="1:14" ht="15.75">
      <c r="A185" s="63">
        <v>23</v>
      </c>
      <c r="B185" s="64">
        <v>43174</v>
      </c>
      <c r="C185" s="60" t="s">
        <v>20</v>
      </c>
      <c r="D185" s="60" t="s">
        <v>21</v>
      </c>
      <c r="E185" s="61" t="s">
        <v>295</v>
      </c>
      <c r="F185" s="60">
        <v>265</v>
      </c>
      <c r="G185" s="61">
        <v>258</v>
      </c>
      <c r="H185" s="61">
        <v>269</v>
      </c>
      <c r="I185" s="61">
        <v>273</v>
      </c>
      <c r="J185" s="61">
        <v>277</v>
      </c>
      <c r="K185" s="61">
        <v>269</v>
      </c>
      <c r="L185" s="65">
        <f t="shared" si="37"/>
        <v>377.35849056603774</v>
      </c>
      <c r="M185" s="66">
        <f t="shared" si="38"/>
        <v>1509.433962264151</v>
      </c>
      <c r="N185" s="67">
        <f t="shared" si="36"/>
        <v>1.509433962264151</v>
      </c>
    </row>
    <row r="186" spans="1:14" ht="15.75">
      <c r="A186" s="63">
        <v>24</v>
      </c>
      <c r="B186" s="64">
        <v>43174</v>
      </c>
      <c r="C186" s="60" t="s">
        <v>20</v>
      </c>
      <c r="D186" s="60" t="s">
        <v>21</v>
      </c>
      <c r="E186" s="61" t="s">
        <v>466</v>
      </c>
      <c r="F186" s="60">
        <v>955</v>
      </c>
      <c r="G186" s="61">
        <v>938</v>
      </c>
      <c r="H186" s="61">
        <v>965</v>
      </c>
      <c r="I186" s="61">
        <v>975</v>
      </c>
      <c r="J186" s="61">
        <v>985</v>
      </c>
      <c r="K186" s="61">
        <v>985</v>
      </c>
      <c r="L186" s="65">
        <f aca="true" t="shared" si="39" ref="L186:L191">100000/F186</f>
        <v>104.71204188481676</v>
      </c>
      <c r="M186" s="66">
        <f aca="true" t="shared" si="40" ref="M186:M195">IF(D186="BUY",(K186-F186)*(L186),(F186-K186)*(L186))</f>
        <v>3141.361256544503</v>
      </c>
      <c r="N186" s="67">
        <f t="shared" si="36"/>
        <v>3.1413612565445024</v>
      </c>
    </row>
    <row r="187" spans="1:14" ht="15.75">
      <c r="A187" s="63">
        <v>25</v>
      </c>
      <c r="B187" s="64">
        <v>43174</v>
      </c>
      <c r="C187" s="60" t="s">
        <v>20</v>
      </c>
      <c r="D187" s="60" t="s">
        <v>21</v>
      </c>
      <c r="E187" s="61" t="s">
        <v>69</v>
      </c>
      <c r="F187" s="60">
        <v>2140</v>
      </c>
      <c r="G187" s="61">
        <v>2105</v>
      </c>
      <c r="H187" s="61">
        <v>2160</v>
      </c>
      <c r="I187" s="61">
        <v>2180</v>
      </c>
      <c r="J187" s="61">
        <v>2200</v>
      </c>
      <c r="K187" s="61">
        <v>2160</v>
      </c>
      <c r="L187" s="65">
        <f t="shared" si="39"/>
        <v>46.728971962616825</v>
      </c>
      <c r="M187" s="66">
        <f t="shared" si="40"/>
        <v>934.5794392523364</v>
      </c>
      <c r="N187" s="67">
        <f aca="true" t="shared" si="41" ref="N187:N194">M187/(L187)/F187%</f>
        <v>0.9345794392523366</v>
      </c>
    </row>
    <row r="188" spans="1:14" ht="15.75">
      <c r="A188" s="63">
        <v>26</v>
      </c>
      <c r="B188" s="64">
        <v>43174</v>
      </c>
      <c r="C188" s="60" t="s">
        <v>20</v>
      </c>
      <c r="D188" s="60" t="s">
        <v>21</v>
      </c>
      <c r="E188" s="61" t="s">
        <v>288</v>
      </c>
      <c r="F188" s="60">
        <v>2920</v>
      </c>
      <c r="G188" s="61">
        <v>2840</v>
      </c>
      <c r="H188" s="61">
        <v>2950</v>
      </c>
      <c r="I188" s="61">
        <v>2980</v>
      </c>
      <c r="J188" s="61">
        <v>3010</v>
      </c>
      <c r="K188" s="61">
        <v>3010</v>
      </c>
      <c r="L188" s="65">
        <f t="shared" si="39"/>
        <v>34.24657534246575</v>
      </c>
      <c r="M188" s="66">
        <f t="shared" si="40"/>
        <v>3082.1917808219177</v>
      </c>
      <c r="N188" s="67">
        <f t="shared" si="41"/>
        <v>3.0821917808219177</v>
      </c>
    </row>
    <row r="189" spans="1:14" ht="15.75">
      <c r="A189" s="63">
        <v>27</v>
      </c>
      <c r="B189" s="64">
        <v>43174</v>
      </c>
      <c r="C189" s="60" t="s">
        <v>20</v>
      </c>
      <c r="D189" s="60" t="s">
        <v>21</v>
      </c>
      <c r="E189" s="61" t="s">
        <v>295</v>
      </c>
      <c r="F189" s="60">
        <v>254</v>
      </c>
      <c r="G189" s="61">
        <v>247</v>
      </c>
      <c r="H189" s="61">
        <v>258</v>
      </c>
      <c r="I189" s="61">
        <v>262</v>
      </c>
      <c r="J189" s="61">
        <v>266</v>
      </c>
      <c r="K189" s="61">
        <v>262</v>
      </c>
      <c r="L189" s="65">
        <f t="shared" si="39"/>
        <v>393.7007874015748</v>
      </c>
      <c r="M189" s="66">
        <f t="shared" si="40"/>
        <v>3149.6062992125985</v>
      </c>
      <c r="N189" s="67">
        <f t="shared" si="41"/>
        <v>3.149606299212598</v>
      </c>
    </row>
    <row r="190" spans="1:14" ht="15.75">
      <c r="A190" s="63">
        <v>28</v>
      </c>
      <c r="B190" s="64">
        <v>43174</v>
      </c>
      <c r="C190" s="60" t="s">
        <v>20</v>
      </c>
      <c r="D190" s="60" t="s">
        <v>21</v>
      </c>
      <c r="E190" s="61" t="s">
        <v>452</v>
      </c>
      <c r="F190" s="60">
        <v>681</v>
      </c>
      <c r="G190" s="61">
        <v>668</v>
      </c>
      <c r="H190" s="61">
        <v>688</v>
      </c>
      <c r="I190" s="61">
        <v>695</v>
      </c>
      <c r="J190" s="61">
        <v>702</v>
      </c>
      <c r="K190" s="61">
        <v>695</v>
      </c>
      <c r="L190" s="65">
        <f t="shared" si="39"/>
        <v>146.84287812041117</v>
      </c>
      <c r="M190" s="66">
        <f t="shared" si="40"/>
        <v>2055.8002936857565</v>
      </c>
      <c r="N190" s="67">
        <f t="shared" si="41"/>
        <v>2.0558002936857562</v>
      </c>
    </row>
    <row r="191" spans="1:14" ht="15.75">
      <c r="A191" s="63">
        <v>29</v>
      </c>
      <c r="B191" s="64">
        <v>43173</v>
      </c>
      <c r="C191" s="60" t="s">
        <v>20</v>
      </c>
      <c r="D191" s="60" t="s">
        <v>21</v>
      </c>
      <c r="E191" s="61" t="s">
        <v>433</v>
      </c>
      <c r="F191" s="60">
        <v>426</v>
      </c>
      <c r="G191" s="61">
        <v>418</v>
      </c>
      <c r="H191" s="61">
        <v>431</v>
      </c>
      <c r="I191" s="61">
        <v>436</v>
      </c>
      <c r="J191" s="61">
        <v>441</v>
      </c>
      <c r="K191" s="61">
        <v>436</v>
      </c>
      <c r="L191" s="65">
        <f t="shared" si="39"/>
        <v>234.7417840375587</v>
      </c>
      <c r="M191" s="66">
        <f t="shared" si="40"/>
        <v>2347.417840375587</v>
      </c>
      <c r="N191" s="67">
        <f t="shared" si="41"/>
        <v>2.347417840375587</v>
      </c>
    </row>
    <row r="192" spans="1:14" ht="15.75">
      <c r="A192" s="63">
        <v>30</v>
      </c>
      <c r="B192" s="64">
        <v>43173</v>
      </c>
      <c r="C192" s="60" t="s">
        <v>20</v>
      </c>
      <c r="D192" s="60" t="s">
        <v>21</v>
      </c>
      <c r="E192" s="61" t="s">
        <v>68</v>
      </c>
      <c r="F192" s="60">
        <v>614</v>
      </c>
      <c r="G192" s="61">
        <v>603</v>
      </c>
      <c r="H192" s="61">
        <v>620</v>
      </c>
      <c r="I192" s="61">
        <v>626</v>
      </c>
      <c r="J192" s="61">
        <v>634</v>
      </c>
      <c r="K192" s="61">
        <v>603</v>
      </c>
      <c r="L192" s="65">
        <f aca="true" t="shared" si="42" ref="L192:L201">100000/F192</f>
        <v>162.86644951140065</v>
      </c>
      <c r="M192" s="66">
        <f t="shared" si="40"/>
        <v>-1791.530944625407</v>
      </c>
      <c r="N192" s="67">
        <f t="shared" si="41"/>
        <v>-1.7915309446254073</v>
      </c>
    </row>
    <row r="193" spans="1:14" ht="15.75">
      <c r="A193" s="63">
        <v>31</v>
      </c>
      <c r="B193" s="64">
        <v>43173</v>
      </c>
      <c r="C193" s="60" t="s">
        <v>20</v>
      </c>
      <c r="D193" s="60" t="s">
        <v>21</v>
      </c>
      <c r="E193" s="61" t="s">
        <v>466</v>
      </c>
      <c r="F193" s="60">
        <v>930</v>
      </c>
      <c r="G193" s="61">
        <v>913</v>
      </c>
      <c r="H193" s="61">
        <v>940</v>
      </c>
      <c r="I193" s="61">
        <v>950</v>
      </c>
      <c r="J193" s="61">
        <v>960</v>
      </c>
      <c r="K193" s="61">
        <v>940</v>
      </c>
      <c r="L193" s="65">
        <f t="shared" si="42"/>
        <v>107.52688172043011</v>
      </c>
      <c r="M193" s="66">
        <f t="shared" si="40"/>
        <v>1075.268817204301</v>
      </c>
      <c r="N193" s="67">
        <f t="shared" si="41"/>
        <v>1.075268817204301</v>
      </c>
    </row>
    <row r="194" spans="1:14" ht="15.75">
      <c r="A194" s="63">
        <v>32</v>
      </c>
      <c r="B194" s="64">
        <v>43172</v>
      </c>
      <c r="C194" s="60" t="s">
        <v>20</v>
      </c>
      <c r="D194" s="60" t="s">
        <v>21</v>
      </c>
      <c r="E194" s="61" t="s">
        <v>341</v>
      </c>
      <c r="F194" s="60">
        <v>338</v>
      </c>
      <c r="G194" s="61">
        <v>329</v>
      </c>
      <c r="H194" s="61">
        <v>343</v>
      </c>
      <c r="I194" s="61">
        <v>348</v>
      </c>
      <c r="J194" s="61">
        <v>353</v>
      </c>
      <c r="K194" s="61">
        <v>329</v>
      </c>
      <c r="L194" s="65">
        <f t="shared" si="42"/>
        <v>295.85798816568047</v>
      </c>
      <c r="M194" s="66">
        <f t="shared" si="40"/>
        <v>-2662.7218934911243</v>
      </c>
      <c r="N194" s="67">
        <f t="shared" si="41"/>
        <v>-2.6627218934911245</v>
      </c>
    </row>
    <row r="195" spans="1:14" ht="15.75">
      <c r="A195" s="63">
        <v>33</v>
      </c>
      <c r="B195" s="64">
        <v>43172</v>
      </c>
      <c r="C195" s="60" t="s">
        <v>20</v>
      </c>
      <c r="D195" s="60" t="s">
        <v>21</v>
      </c>
      <c r="E195" s="61" t="s">
        <v>131</v>
      </c>
      <c r="F195" s="60">
        <v>570</v>
      </c>
      <c r="G195" s="61">
        <v>560</v>
      </c>
      <c r="H195" s="61">
        <v>576</v>
      </c>
      <c r="I195" s="61">
        <v>582</v>
      </c>
      <c r="J195" s="61">
        <v>288</v>
      </c>
      <c r="K195" s="61">
        <v>560</v>
      </c>
      <c r="L195" s="65">
        <f t="shared" si="42"/>
        <v>175.43859649122808</v>
      </c>
      <c r="M195" s="66">
        <f t="shared" si="40"/>
        <v>-1754.3859649122808</v>
      </c>
      <c r="N195" s="67">
        <f aca="true" t="shared" si="43" ref="N195:N201">M195/(L195)/F195%</f>
        <v>-1.7543859649122806</v>
      </c>
    </row>
    <row r="196" spans="1:14" ht="15.75">
      <c r="A196" s="63">
        <v>34</v>
      </c>
      <c r="B196" s="64">
        <v>43171</v>
      </c>
      <c r="C196" s="60" t="s">
        <v>20</v>
      </c>
      <c r="D196" s="60" t="s">
        <v>21</v>
      </c>
      <c r="E196" s="61" t="s">
        <v>466</v>
      </c>
      <c r="F196" s="60">
        <v>912</v>
      </c>
      <c r="G196" s="61">
        <v>895</v>
      </c>
      <c r="H196" s="61">
        <v>922</v>
      </c>
      <c r="I196" s="61">
        <v>932</v>
      </c>
      <c r="J196" s="61">
        <v>942</v>
      </c>
      <c r="K196" s="61">
        <v>922</v>
      </c>
      <c r="L196" s="65">
        <f t="shared" si="42"/>
        <v>109.64912280701755</v>
      </c>
      <c r="M196" s="66">
        <f aca="true" t="shared" si="44" ref="M196:M201">IF(D196="BUY",(K196-F196)*(L196),(F196-K196)*(L196))</f>
        <v>1096.4912280701756</v>
      </c>
      <c r="N196" s="67">
        <f t="shared" si="43"/>
        <v>1.0964912280701755</v>
      </c>
    </row>
    <row r="197" spans="1:14" ht="15.75">
      <c r="A197" s="63">
        <v>35</v>
      </c>
      <c r="B197" s="64">
        <v>43171</v>
      </c>
      <c r="C197" s="60" t="s">
        <v>20</v>
      </c>
      <c r="D197" s="60" t="s">
        <v>21</v>
      </c>
      <c r="E197" s="61" t="s">
        <v>59</v>
      </c>
      <c r="F197" s="60">
        <v>421</v>
      </c>
      <c r="G197" s="61">
        <v>412</v>
      </c>
      <c r="H197" s="61">
        <v>426</v>
      </c>
      <c r="I197" s="61">
        <v>431</v>
      </c>
      <c r="J197" s="61">
        <v>436</v>
      </c>
      <c r="K197" s="61">
        <v>426</v>
      </c>
      <c r="L197" s="65">
        <f t="shared" si="42"/>
        <v>237.52969121140143</v>
      </c>
      <c r="M197" s="66">
        <f t="shared" si="44"/>
        <v>1187.648456057007</v>
      </c>
      <c r="N197" s="67">
        <f t="shared" si="43"/>
        <v>1.1876484560570069</v>
      </c>
    </row>
    <row r="198" spans="1:14" ht="15.75">
      <c r="A198" s="63">
        <v>36</v>
      </c>
      <c r="B198" s="64">
        <v>43171</v>
      </c>
      <c r="C198" s="60" t="s">
        <v>20</v>
      </c>
      <c r="D198" s="60" t="s">
        <v>21</v>
      </c>
      <c r="E198" s="61" t="s">
        <v>466</v>
      </c>
      <c r="F198" s="60">
        <v>268</v>
      </c>
      <c r="G198" s="61">
        <v>262</v>
      </c>
      <c r="H198" s="61">
        <v>272</v>
      </c>
      <c r="I198" s="61">
        <v>275</v>
      </c>
      <c r="J198" s="61">
        <v>278</v>
      </c>
      <c r="K198" s="61">
        <v>272</v>
      </c>
      <c r="L198" s="65">
        <f t="shared" si="42"/>
        <v>373.13432835820896</v>
      </c>
      <c r="M198" s="66">
        <f t="shared" si="44"/>
        <v>1492.5373134328358</v>
      </c>
      <c r="N198" s="67">
        <f t="shared" si="43"/>
        <v>1.4925373134328357</v>
      </c>
    </row>
    <row r="199" spans="1:14" ht="15.75">
      <c r="A199" s="63">
        <v>37</v>
      </c>
      <c r="B199" s="64">
        <v>43171</v>
      </c>
      <c r="C199" s="60" t="s">
        <v>20</v>
      </c>
      <c r="D199" s="60" t="s">
        <v>21</v>
      </c>
      <c r="E199" s="61" t="s">
        <v>82</v>
      </c>
      <c r="F199" s="60">
        <v>1060</v>
      </c>
      <c r="G199" s="61">
        <v>1040</v>
      </c>
      <c r="H199" s="61">
        <v>1070</v>
      </c>
      <c r="I199" s="61">
        <v>1080</v>
      </c>
      <c r="J199" s="61">
        <v>1090</v>
      </c>
      <c r="K199" s="61">
        <v>1070</v>
      </c>
      <c r="L199" s="65">
        <f t="shared" si="42"/>
        <v>94.33962264150944</v>
      </c>
      <c r="M199" s="66">
        <f t="shared" si="44"/>
        <v>943.3962264150944</v>
      </c>
      <c r="N199" s="67">
        <f t="shared" si="43"/>
        <v>0.9433962264150944</v>
      </c>
    </row>
    <row r="200" spans="1:14" ht="15.75">
      <c r="A200" s="63">
        <v>38</v>
      </c>
      <c r="B200" s="64">
        <v>43171</v>
      </c>
      <c r="C200" s="60" t="s">
        <v>20</v>
      </c>
      <c r="D200" s="60" t="s">
        <v>21</v>
      </c>
      <c r="E200" s="61" t="s">
        <v>466</v>
      </c>
      <c r="F200" s="60">
        <v>900</v>
      </c>
      <c r="G200" s="61">
        <v>882</v>
      </c>
      <c r="H200" s="61">
        <v>910</v>
      </c>
      <c r="I200" s="61">
        <v>920</v>
      </c>
      <c r="J200" s="61">
        <v>930</v>
      </c>
      <c r="K200" s="61">
        <v>910</v>
      </c>
      <c r="L200" s="65">
        <f t="shared" si="42"/>
        <v>111.11111111111111</v>
      </c>
      <c r="M200" s="66">
        <f t="shared" si="44"/>
        <v>1111.111111111111</v>
      </c>
      <c r="N200" s="67">
        <f t="shared" si="43"/>
        <v>1.1111111111111112</v>
      </c>
    </row>
    <row r="201" spans="1:14" ht="15.75">
      <c r="A201" s="63">
        <v>39</v>
      </c>
      <c r="B201" s="64">
        <v>43167</v>
      </c>
      <c r="C201" s="60" t="s">
        <v>20</v>
      </c>
      <c r="D201" s="60" t="s">
        <v>21</v>
      </c>
      <c r="E201" s="61" t="s">
        <v>145</v>
      </c>
      <c r="F201" s="60">
        <v>392</v>
      </c>
      <c r="G201" s="61">
        <v>383</v>
      </c>
      <c r="H201" s="61">
        <v>397</v>
      </c>
      <c r="I201" s="61">
        <v>402</v>
      </c>
      <c r="J201" s="61">
        <v>407</v>
      </c>
      <c r="K201" s="61">
        <v>397</v>
      </c>
      <c r="L201" s="65">
        <f t="shared" si="42"/>
        <v>255.10204081632654</v>
      </c>
      <c r="M201" s="66">
        <f t="shared" si="44"/>
        <v>1275.5102040816328</v>
      </c>
      <c r="N201" s="67">
        <f t="shared" si="43"/>
        <v>1.2755102040816326</v>
      </c>
    </row>
    <row r="202" spans="1:14" ht="15.75">
      <c r="A202" s="63">
        <v>40</v>
      </c>
      <c r="B202" s="64">
        <v>43167</v>
      </c>
      <c r="C202" s="60" t="s">
        <v>20</v>
      </c>
      <c r="D202" s="60" t="s">
        <v>21</v>
      </c>
      <c r="E202" s="61" t="s">
        <v>69</v>
      </c>
      <c r="F202" s="60">
        <v>2068</v>
      </c>
      <c r="G202" s="61">
        <v>2038</v>
      </c>
      <c r="H202" s="61">
        <v>2088</v>
      </c>
      <c r="I202" s="61">
        <v>2108</v>
      </c>
      <c r="J202" s="61">
        <v>2128</v>
      </c>
      <c r="K202" s="61">
        <v>2088</v>
      </c>
      <c r="L202" s="65">
        <f aca="true" t="shared" si="45" ref="L202:L208">100000/F202</f>
        <v>48.355899419729205</v>
      </c>
      <c r="M202" s="66">
        <f aca="true" t="shared" si="46" ref="M202:M208">IF(D202="BUY",(K202-F202)*(L202),(F202-K202)*(L202))</f>
        <v>967.1179883945841</v>
      </c>
      <c r="N202" s="67">
        <f aca="true" t="shared" si="47" ref="N202:N208">M202/(L202)/F202%</f>
        <v>0.9671179883945842</v>
      </c>
    </row>
    <row r="203" spans="1:14" ht="15.75">
      <c r="A203" s="63">
        <v>41</v>
      </c>
      <c r="B203" s="64">
        <v>43167</v>
      </c>
      <c r="C203" s="60" t="s">
        <v>20</v>
      </c>
      <c r="D203" s="60" t="s">
        <v>21</v>
      </c>
      <c r="E203" s="61" t="s">
        <v>145</v>
      </c>
      <c r="F203" s="60">
        <v>383</v>
      </c>
      <c r="G203" s="61">
        <v>375</v>
      </c>
      <c r="H203" s="61">
        <v>387</v>
      </c>
      <c r="I203" s="61">
        <v>391</v>
      </c>
      <c r="J203" s="61">
        <v>395</v>
      </c>
      <c r="K203" s="61">
        <v>387</v>
      </c>
      <c r="L203" s="65">
        <f t="shared" si="45"/>
        <v>261.0966057441253</v>
      </c>
      <c r="M203" s="66">
        <f t="shared" si="46"/>
        <v>1044.3864229765013</v>
      </c>
      <c r="N203" s="67">
        <f t="shared" si="47"/>
        <v>1.0443864229765012</v>
      </c>
    </row>
    <row r="204" spans="1:14" ht="15.75">
      <c r="A204" s="63">
        <v>42</v>
      </c>
      <c r="B204" s="64">
        <v>43167</v>
      </c>
      <c r="C204" s="60" t="s">
        <v>20</v>
      </c>
      <c r="D204" s="60" t="s">
        <v>21</v>
      </c>
      <c r="E204" s="61" t="s">
        <v>261</v>
      </c>
      <c r="F204" s="60">
        <v>295</v>
      </c>
      <c r="G204" s="61">
        <v>289</v>
      </c>
      <c r="H204" s="61">
        <v>299</v>
      </c>
      <c r="I204" s="61">
        <v>303</v>
      </c>
      <c r="J204" s="61">
        <v>306</v>
      </c>
      <c r="K204" s="61">
        <v>299</v>
      </c>
      <c r="L204" s="65">
        <f t="shared" si="45"/>
        <v>338.9830508474576</v>
      </c>
      <c r="M204" s="66">
        <f t="shared" si="46"/>
        <v>1355.9322033898304</v>
      </c>
      <c r="N204" s="67">
        <f t="shared" si="47"/>
        <v>1.3559322033898304</v>
      </c>
    </row>
    <row r="205" spans="1:14" ht="15.75">
      <c r="A205" s="63">
        <v>43</v>
      </c>
      <c r="B205" s="64">
        <v>43167</v>
      </c>
      <c r="C205" s="60" t="s">
        <v>20</v>
      </c>
      <c r="D205" s="60" t="s">
        <v>94</v>
      </c>
      <c r="E205" s="61" t="s">
        <v>490</v>
      </c>
      <c r="F205" s="60">
        <v>412</v>
      </c>
      <c r="G205" s="61">
        <v>422</v>
      </c>
      <c r="H205" s="61">
        <v>407</v>
      </c>
      <c r="I205" s="61">
        <v>402</v>
      </c>
      <c r="J205" s="61">
        <v>397</v>
      </c>
      <c r="K205" s="61">
        <v>407.55</v>
      </c>
      <c r="L205" s="65">
        <f t="shared" si="45"/>
        <v>242.71844660194174</v>
      </c>
      <c r="M205" s="66">
        <f t="shared" si="46"/>
        <v>1080.097087378638</v>
      </c>
      <c r="N205" s="67">
        <f t="shared" si="47"/>
        <v>1.080097087378638</v>
      </c>
    </row>
    <row r="206" spans="1:14" ht="15.75">
      <c r="A206" s="63">
        <v>44</v>
      </c>
      <c r="B206" s="64">
        <v>43167</v>
      </c>
      <c r="C206" s="60" t="s">
        <v>20</v>
      </c>
      <c r="D206" s="60" t="s">
        <v>94</v>
      </c>
      <c r="E206" s="61" t="s">
        <v>224</v>
      </c>
      <c r="F206" s="60">
        <v>695</v>
      </c>
      <c r="G206" s="61">
        <v>707</v>
      </c>
      <c r="H206" s="61">
        <v>687</v>
      </c>
      <c r="I206" s="61">
        <v>684</v>
      </c>
      <c r="J206" s="61">
        <v>674</v>
      </c>
      <c r="K206" s="61">
        <v>674</v>
      </c>
      <c r="L206" s="65">
        <f t="shared" si="45"/>
        <v>143.88489208633092</v>
      </c>
      <c r="M206" s="66">
        <f t="shared" si="46"/>
        <v>3021.5827338129493</v>
      </c>
      <c r="N206" s="67">
        <f t="shared" si="47"/>
        <v>3.0215827338129495</v>
      </c>
    </row>
    <row r="207" spans="1:14" ht="15.75">
      <c r="A207" s="63">
        <v>45</v>
      </c>
      <c r="B207" s="64">
        <v>43167</v>
      </c>
      <c r="C207" s="60" t="s">
        <v>20</v>
      </c>
      <c r="D207" s="60" t="s">
        <v>94</v>
      </c>
      <c r="E207" s="61" t="s">
        <v>68</v>
      </c>
      <c r="F207" s="60">
        <v>600</v>
      </c>
      <c r="G207" s="61">
        <v>612</v>
      </c>
      <c r="H207" s="61">
        <v>593</v>
      </c>
      <c r="I207" s="61">
        <v>586</v>
      </c>
      <c r="J207" s="61">
        <v>580</v>
      </c>
      <c r="K207" s="61">
        <v>593</v>
      </c>
      <c r="L207" s="65">
        <f t="shared" si="45"/>
        <v>166.66666666666666</v>
      </c>
      <c r="M207" s="66">
        <f t="shared" si="46"/>
        <v>1166.6666666666665</v>
      </c>
      <c r="N207" s="67">
        <f t="shared" si="47"/>
        <v>1.1666666666666665</v>
      </c>
    </row>
    <row r="208" spans="1:14" ht="15.75">
      <c r="A208" s="63">
        <v>46</v>
      </c>
      <c r="B208" s="64">
        <v>43166</v>
      </c>
      <c r="C208" s="60" t="s">
        <v>20</v>
      </c>
      <c r="D208" s="60" t="s">
        <v>94</v>
      </c>
      <c r="E208" s="61" t="s">
        <v>447</v>
      </c>
      <c r="F208" s="60">
        <v>103</v>
      </c>
      <c r="G208" s="61">
        <v>107</v>
      </c>
      <c r="H208" s="61">
        <v>101</v>
      </c>
      <c r="I208" s="61">
        <v>99</v>
      </c>
      <c r="J208" s="61">
        <v>97</v>
      </c>
      <c r="K208" s="61">
        <v>102</v>
      </c>
      <c r="L208" s="65">
        <f t="shared" si="45"/>
        <v>970.8737864077669</v>
      </c>
      <c r="M208" s="66">
        <f t="shared" si="46"/>
        <v>970.8737864077669</v>
      </c>
      <c r="N208" s="67">
        <f t="shared" si="47"/>
        <v>0.970873786407767</v>
      </c>
    </row>
    <row r="209" spans="1:14" ht="15.75">
      <c r="A209" s="63">
        <v>47</v>
      </c>
      <c r="B209" s="64">
        <v>43166</v>
      </c>
      <c r="C209" s="60" t="s">
        <v>20</v>
      </c>
      <c r="D209" s="60" t="s">
        <v>94</v>
      </c>
      <c r="E209" s="61" t="s">
        <v>490</v>
      </c>
      <c r="F209" s="60">
        <v>432</v>
      </c>
      <c r="G209" s="61">
        <v>442</v>
      </c>
      <c r="H209" s="61">
        <v>427</v>
      </c>
      <c r="I209" s="61">
        <v>422</v>
      </c>
      <c r="J209" s="61">
        <v>417</v>
      </c>
      <c r="K209" s="61">
        <v>417</v>
      </c>
      <c r="L209" s="65">
        <f>100000/F209</f>
        <v>231.4814814814815</v>
      </c>
      <c r="M209" s="66">
        <f aca="true" t="shared" si="48" ref="M209:M219">IF(D209="BUY",(K209-F209)*(L209),(F209-K209)*(L209))</f>
        <v>3472.2222222222226</v>
      </c>
      <c r="N209" s="67">
        <f aca="true" t="shared" si="49" ref="N209:N217">M209/(L209)/F209%</f>
        <v>3.472222222222222</v>
      </c>
    </row>
    <row r="210" spans="1:14" ht="15.75">
      <c r="A210" s="63">
        <v>48</v>
      </c>
      <c r="B210" s="64">
        <v>43165</v>
      </c>
      <c r="C210" s="60" t="s">
        <v>20</v>
      </c>
      <c r="D210" s="60" t="s">
        <v>21</v>
      </c>
      <c r="E210" s="61" t="s">
        <v>422</v>
      </c>
      <c r="F210" s="60">
        <v>562</v>
      </c>
      <c r="G210" s="61">
        <v>552</v>
      </c>
      <c r="H210" s="61">
        <v>567</v>
      </c>
      <c r="I210" s="61">
        <v>572</v>
      </c>
      <c r="J210" s="61">
        <v>577</v>
      </c>
      <c r="K210" s="61">
        <v>567</v>
      </c>
      <c r="L210" s="65">
        <f>100000/F210</f>
        <v>177.93594306049823</v>
      </c>
      <c r="M210" s="66">
        <f t="shared" si="48"/>
        <v>889.6797153024911</v>
      </c>
      <c r="N210" s="67">
        <f t="shared" si="49"/>
        <v>0.8896797153024911</v>
      </c>
    </row>
    <row r="211" spans="1:14" ht="15.75">
      <c r="A211" s="63">
        <v>49</v>
      </c>
      <c r="B211" s="64">
        <v>43165</v>
      </c>
      <c r="C211" s="60" t="s">
        <v>20</v>
      </c>
      <c r="D211" s="60" t="s">
        <v>21</v>
      </c>
      <c r="E211" s="61" t="s">
        <v>52</v>
      </c>
      <c r="F211" s="60">
        <v>311</v>
      </c>
      <c r="G211" s="61">
        <v>304</v>
      </c>
      <c r="H211" s="61">
        <v>315</v>
      </c>
      <c r="I211" s="61">
        <v>319</v>
      </c>
      <c r="J211" s="61">
        <v>323</v>
      </c>
      <c r="K211" s="61">
        <v>315</v>
      </c>
      <c r="L211" s="65">
        <f>100000/F211</f>
        <v>321.54340836012864</v>
      </c>
      <c r="M211" s="66">
        <f t="shared" si="48"/>
        <v>1286.1736334405145</v>
      </c>
      <c r="N211" s="67">
        <f t="shared" si="49"/>
        <v>1.2861736334405145</v>
      </c>
    </row>
    <row r="212" spans="1:14" ht="15.75">
      <c r="A212" s="63">
        <v>50</v>
      </c>
      <c r="B212" s="64">
        <v>43165</v>
      </c>
      <c r="C212" s="60" t="s">
        <v>20</v>
      </c>
      <c r="D212" s="60" t="s">
        <v>21</v>
      </c>
      <c r="E212" s="61" t="s">
        <v>46</v>
      </c>
      <c r="F212" s="60">
        <v>1400</v>
      </c>
      <c r="G212" s="61">
        <v>1373</v>
      </c>
      <c r="H212" s="61">
        <v>1415</v>
      </c>
      <c r="I212" s="61">
        <v>1430</v>
      </c>
      <c r="J212" s="61">
        <v>1445</v>
      </c>
      <c r="K212" s="61">
        <v>1373</v>
      </c>
      <c r="L212" s="65">
        <f>100000/F212</f>
        <v>71.42857142857143</v>
      </c>
      <c r="M212" s="66">
        <f t="shared" si="48"/>
        <v>-1928.5714285714287</v>
      </c>
      <c r="N212" s="67">
        <f t="shared" si="49"/>
        <v>-1.9285714285714286</v>
      </c>
    </row>
    <row r="213" spans="1:14" ht="15.75">
      <c r="A213" s="63">
        <v>51</v>
      </c>
      <c r="B213" s="64">
        <v>43164</v>
      </c>
      <c r="C213" s="60" t="s">
        <v>20</v>
      </c>
      <c r="D213" s="60" t="s">
        <v>21</v>
      </c>
      <c r="E213" s="61" t="s">
        <v>487</v>
      </c>
      <c r="F213" s="60">
        <v>550</v>
      </c>
      <c r="G213" s="61">
        <v>540</v>
      </c>
      <c r="H213" s="61">
        <v>555</v>
      </c>
      <c r="I213" s="61">
        <v>560</v>
      </c>
      <c r="J213" s="61">
        <v>565</v>
      </c>
      <c r="K213" s="61">
        <v>560</v>
      </c>
      <c r="L213" s="65">
        <f>100000/F213</f>
        <v>181.8181818181818</v>
      </c>
      <c r="M213" s="66">
        <f t="shared" si="48"/>
        <v>1818.181818181818</v>
      </c>
      <c r="N213" s="67">
        <f t="shared" si="49"/>
        <v>1.8181818181818181</v>
      </c>
    </row>
    <row r="214" spans="1:14" ht="15.75">
      <c r="A214" s="63">
        <v>52</v>
      </c>
      <c r="B214" s="64">
        <v>43164</v>
      </c>
      <c r="C214" s="60" t="s">
        <v>20</v>
      </c>
      <c r="D214" s="60" t="s">
        <v>21</v>
      </c>
      <c r="E214" s="61" t="s">
        <v>488</v>
      </c>
      <c r="F214" s="60">
        <v>881</v>
      </c>
      <c r="G214" s="61">
        <v>865</v>
      </c>
      <c r="H214" s="61">
        <v>890</v>
      </c>
      <c r="I214" s="61">
        <v>899</v>
      </c>
      <c r="J214" s="61">
        <v>908</v>
      </c>
      <c r="K214" s="61">
        <v>865</v>
      </c>
      <c r="L214" s="65">
        <f aca="true" t="shared" si="50" ref="L214:L219">100000/F214</f>
        <v>113.50737797956867</v>
      </c>
      <c r="M214" s="66">
        <f t="shared" si="48"/>
        <v>-1816.1180476730988</v>
      </c>
      <c r="N214" s="67">
        <f t="shared" si="49"/>
        <v>-1.8161180476730987</v>
      </c>
    </row>
    <row r="215" spans="1:14" ht="15.75">
      <c r="A215" s="63">
        <v>53</v>
      </c>
      <c r="B215" s="64">
        <v>43164</v>
      </c>
      <c r="C215" s="60" t="s">
        <v>20</v>
      </c>
      <c r="D215" s="60" t="s">
        <v>21</v>
      </c>
      <c r="E215" s="61" t="s">
        <v>422</v>
      </c>
      <c r="F215" s="60">
        <v>550</v>
      </c>
      <c r="G215" s="61">
        <v>540</v>
      </c>
      <c r="H215" s="61">
        <v>555</v>
      </c>
      <c r="I215" s="61">
        <v>560</v>
      </c>
      <c r="J215" s="61">
        <v>565</v>
      </c>
      <c r="K215" s="61">
        <v>555</v>
      </c>
      <c r="L215" s="65">
        <f t="shared" si="50"/>
        <v>181.8181818181818</v>
      </c>
      <c r="M215" s="66">
        <f t="shared" si="48"/>
        <v>909.090909090909</v>
      </c>
      <c r="N215" s="67">
        <f t="shared" si="49"/>
        <v>0.9090909090909091</v>
      </c>
    </row>
    <row r="216" spans="1:14" ht="15.75">
      <c r="A216" s="63">
        <v>54</v>
      </c>
      <c r="B216" s="64">
        <v>43164</v>
      </c>
      <c r="C216" s="60" t="s">
        <v>20</v>
      </c>
      <c r="D216" s="60" t="s">
        <v>21</v>
      </c>
      <c r="E216" s="61" t="s">
        <v>488</v>
      </c>
      <c r="F216" s="60">
        <v>838</v>
      </c>
      <c r="G216" s="61">
        <v>823</v>
      </c>
      <c r="H216" s="61">
        <v>846</v>
      </c>
      <c r="I216" s="61">
        <v>854</v>
      </c>
      <c r="J216" s="61">
        <v>862</v>
      </c>
      <c r="K216" s="61">
        <v>862</v>
      </c>
      <c r="L216" s="65">
        <f t="shared" si="50"/>
        <v>119.33174224343675</v>
      </c>
      <c r="M216" s="66">
        <f t="shared" si="48"/>
        <v>2863.961813842482</v>
      </c>
      <c r="N216" s="67">
        <f t="shared" si="49"/>
        <v>2.863961813842482</v>
      </c>
    </row>
    <row r="217" spans="1:14" ht="15.75">
      <c r="A217" s="63">
        <v>55</v>
      </c>
      <c r="B217" s="64">
        <v>43164</v>
      </c>
      <c r="C217" s="60" t="s">
        <v>20</v>
      </c>
      <c r="D217" s="60" t="s">
        <v>21</v>
      </c>
      <c r="E217" s="61" t="s">
        <v>466</v>
      </c>
      <c r="F217" s="60">
        <v>855</v>
      </c>
      <c r="G217" s="61">
        <v>838</v>
      </c>
      <c r="H217" s="61">
        <v>865</v>
      </c>
      <c r="I217" s="61">
        <v>875</v>
      </c>
      <c r="J217" s="61">
        <v>885</v>
      </c>
      <c r="K217" s="61">
        <v>885</v>
      </c>
      <c r="L217" s="65">
        <f t="shared" si="50"/>
        <v>116.95906432748538</v>
      </c>
      <c r="M217" s="66">
        <f t="shared" si="48"/>
        <v>3508.7719298245615</v>
      </c>
      <c r="N217" s="67">
        <f t="shared" si="49"/>
        <v>3.508771929824561</v>
      </c>
    </row>
    <row r="218" spans="1:14" ht="15.75">
      <c r="A218" s="63">
        <v>56</v>
      </c>
      <c r="B218" s="64">
        <v>43160</v>
      </c>
      <c r="C218" s="60" t="s">
        <v>20</v>
      </c>
      <c r="D218" s="60" t="s">
        <v>21</v>
      </c>
      <c r="E218" s="61" t="s">
        <v>466</v>
      </c>
      <c r="F218" s="60">
        <v>870</v>
      </c>
      <c r="G218" s="61">
        <v>854</v>
      </c>
      <c r="H218" s="61">
        <v>880</v>
      </c>
      <c r="I218" s="61">
        <v>890</v>
      </c>
      <c r="J218" s="61">
        <v>900</v>
      </c>
      <c r="K218" s="61">
        <v>880</v>
      </c>
      <c r="L218" s="65">
        <f t="shared" si="50"/>
        <v>114.94252873563218</v>
      </c>
      <c r="M218" s="66">
        <f t="shared" si="48"/>
        <v>1149.4252873563219</v>
      </c>
      <c r="N218" s="67">
        <f>M218/(L218)/F218%</f>
        <v>1.149425287356322</v>
      </c>
    </row>
    <row r="219" spans="1:14" ht="15.75">
      <c r="A219" s="63">
        <v>57</v>
      </c>
      <c r="B219" s="64">
        <v>43160</v>
      </c>
      <c r="C219" s="60" t="s">
        <v>20</v>
      </c>
      <c r="D219" s="60" t="s">
        <v>21</v>
      </c>
      <c r="E219" s="61" t="s">
        <v>483</v>
      </c>
      <c r="F219" s="60">
        <v>627</v>
      </c>
      <c r="G219" s="61">
        <v>615</v>
      </c>
      <c r="H219" s="61">
        <v>635</v>
      </c>
      <c r="I219" s="61">
        <v>342</v>
      </c>
      <c r="J219" s="61">
        <v>349</v>
      </c>
      <c r="K219" s="61">
        <v>615</v>
      </c>
      <c r="L219" s="65">
        <f t="shared" si="50"/>
        <v>159.4896331738437</v>
      </c>
      <c r="M219" s="66">
        <f t="shared" si="48"/>
        <v>-1913.8755980861247</v>
      </c>
      <c r="N219" s="67">
        <f>M219/(L219)/F219%</f>
        <v>-1.9138755980861246</v>
      </c>
    </row>
    <row r="220" spans="1:14" ht="15.75">
      <c r="A220" s="13" t="s">
        <v>26</v>
      </c>
      <c r="B220" s="14"/>
      <c r="C220" s="15"/>
      <c r="D220" s="16"/>
      <c r="E220" s="17"/>
      <c r="F220" s="17"/>
      <c r="G220" s="18"/>
      <c r="H220" s="19"/>
      <c r="I220" s="19"/>
      <c r="J220" s="19"/>
      <c r="K220" s="20"/>
      <c r="L220" s="21"/>
      <c r="N220" s="75"/>
    </row>
    <row r="221" spans="1:12" ht="15.75">
      <c r="A221" s="13" t="s">
        <v>27</v>
      </c>
      <c r="B221" s="23"/>
      <c r="C221" s="15"/>
      <c r="D221" s="16"/>
      <c r="E221" s="17"/>
      <c r="F221" s="17"/>
      <c r="G221" s="18"/>
      <c r="H221" s="17"/>
      <c r="I221" s="17"/>
      <c r="J221" s="17"/>
      <c r="K221" s="20"/>
      <c r="L221" s="21"/>
    </row>
    <row r="222" spans="1:13" ht="15.75">
      <c r="A222" s="13" t="s">
        <v>27</v>
      </c>
      <c r="B222" s="23"/>
      <c r="C222" s="24"/>
      <c r="D222" s="25"/>
      <c r="E222" s="26"/>
      <c r="F222" s="26"/>
      <c r="G222" s="27"/>
      <c r="H222" s="26"/>
      <c r="I222" s="26"/>
      <c r="J222" s="26"/>
      <c r="K222" s="26"/>
      <c r="L222" s="21"/>
      <c r="M222" s="21"/>
    </row>
    <row r="223" spans="1:14" ht="16.5" thickBot="1">
      <c r="A223" s="68"/>
      <c r="B223" s="69"/>
      <c r="C223" s="26"/>
      <c r="D223" s="26"/>
      <c r="E223" s="26"/>
      <c r="F223" s="29"/>
      <c r="G223" s="30"/>
      <c r="H223" s="31" t="s">
        <v>28</v>
      </c>
      <c r="I223" s="31"/>
      <c r="J223" s="29"/>
      <c r="K223" s="29"/>
      <c r="L223" s="21"/>
      <c r="M223" s="71"/>
      <c r="N223" s="21"/>
    </row>
    <row r="224" spans="1:14" ht="15.75">
      <c r="A224" s="68"/>
      <c r="B224" s="69"/>
      <c r="C224" s="84" t="s">
        <v>29</v>
      </c>
      <c r="D224" s="84"/>
      <c r="E224" s="33">
        <v>57</v>
      </c>
      <c r="F224" s="34">
        <f>F225+F226+F227+F228+F229+F230</f>
        <v>99.99999999999999</v>
      </c>
      <c r="G224" s="35">
        <v>57</v>
      </c>
      <c r="H224" s="36">
        <f>G225/G224%</f>
        <v>80.70175438596492</v>
      </c>
      <c r="I224" s="36"/>
      <c r="J224" s="29"/>
      <c r="K224" s="29"/>
      <c r="L224" s="70"/>
      <c r="M224" s="71"/>
      <c r="N224" s="72"/>
    </row>
    <row r="225" spans="1:14" ht="15.75">
      <c r="A225" s="68"/>
      <c r="B225" s="69"/>
      <c r="C225" s="80" t="s">
        <v>30</v>
      </c>
      <c r="D225" s="80"/>
      <c r="E225" s="37">
        <v>46</v>
      </c>
      <c r="F225" s="38">
        <f>(E225/E224)*100</f>
        <v>80.7017543859649</v>
      </c>
      <c r="G225" s="35">
        <v>46</v>
      </c>
      <c r="H225" s="32"/>
      <c r="I225" s="32"/>
      <c r="J225" s="29"/>
      <c r="K225" s="29"/>
      <c r="L225" s="70"/>
      <c r="M225" s="71"/>
      <c r="N225" s="72"/>
    </row>
    <row r="226" spans="1:14" ht="15.75">
      <c r="A226" s="68"/>
      <c r="B226" s="69"/>
      <c r="C226" s="80" t="s">
        <v>32</v>
      </c>
      <c r="D226" s="80"/>
      <c r="E226" s="37">
        <v>0</v>
      </c>
      <c r="F226" s="38">
        <f>(E226/E224)*100</f>
        <v>0</v>
      </c>
      <c r="G226" s="40"/>
      <c r="H226" s="35"/>
      <c r="I226" s="35"/>
      <c r="J226" s="29"/>
      <c r="L226" s="70"/>
      <c r="M226" s="71"/>
      <c r="N226" s="72"/>
    </row>
    <row r="227" spans="1:14" ht="15.75">
      <c r="A227" s="68"/>
      <c r="B227" s="69"/>
      <c r="C227" s="80" t="s">
        <v>33</v>
      </c>
      <c r="D227" s="80"/>
      <c r="E227" s="37">
        <v>0</v>
      </c>
      <c r="F227" s="38">
        <f>(E227/E224)*100</f>
        <v>0</v>
      </c>
      <c r="G227" s="40"/>
      <c r="H227" s="35"/>
      <c r="I227" s="35"/>
      <c r="J227" s="29"/>
      <c r="K227" s="29"/>
      <c r="L227" s="29"/>
      <c r="M227" s="71"/>
      <c r="N227" s="72"/>
    </row>
    <row r="228" spans="1:14" ht="15.75">
      <c r="A228" s="68"/>
      <c r="B228" s="69"/>
      <c r="C228" s="80" t="s">
        <v>34</v>
      </c>
      <c r="D228" s="80"/>
      <c r="E228" s="37">
        <v>11</v>
      </c>
      <c r="F228" s="38">
        <f>(E228/E224)*100</f>
        <v>19.298245614035086</v>
      </c>
      <c r="G228" s="40"/>
      <c r="H228" s="26" t="s">
        <v>35</v>
      </c>
      <c r="I228" s="26"/>
      <c r="J228" s="29"/>
      <c r="K228" s="29"/>
      <c r="L228" s="70"/>
      <c r="M228" s="71"/>
      <c r="N228" s="72"/>
    </row>
    <row r="229" spans="1:14" ht="15.75">
      <c r="A229" s="68"/>
      <c r="B229" s="69"/>
      <c r="C229" s="80" t="s">
        <v>36</v>
      </c>
      <c r="D229" s="80"/>
      <c r="E229" s="37">
        <v>0</v>
      </c>
      <c r="F229" s="38">
        <f>(E229/E224)*100</f>
        <v>0</v>
      </c>
      <c r="G229" s="40"/>
      <c r="H229" s="26"/>
      <c r="I229" s="26"/>
      <c r="J229" s="29"/>
      <c r="K229" s="29"/>
      <c r="L229" s="70"/>
      <c r="M229" s="71"/>
      <c r="N229" s="72"/>
    </row>
    <row r="230" spans="1:14" ht="16.5" thickBot="1">
      <c r="A230" s="68"/>
      <c r="B230" s="69"/>
      <c r="C230" s="81" t="s">
        <v>37</v>
      </c>
      <c r="D230" s="81"/>
      <c r="E230" s="42"/>
      <c r="F230" s="43">
        <f>(E230/E224)*100</f>
        <v>0</v>
      </c>
      <c r="G230" s="40"/>
      <c r="H230" s="26"/>
      <c r="I230" s="26"/>
      <c r="J230" s="29"/>
      <c r="K230" s="29"/>
      <c r="L230" s="70"/>
      <c r="M230" s="71"/>
      <c r="N230" s="72"/>
    </row>
    <row r="231" spans="1:14" ht="15.75">
      <c r="A231" s="45" t="s">
        <v>38</v>
      </c>
      <c r="B231" s="14"/>
      <c r="C231" s="15"/>
      <c r="D231" s="15"/>
      <c r="E231" s="17"/>
      <c r="F231" s="17"/>
      <c r="G231" s="46"/>
      <c r="H231" s="47"/>
      <c r="I231" s="47"/>
      <c r="J231" s="47"/>
      <c r="K231" s="17"/>
      <c r="L231" s="21"/>
      <c r="M231" s="44"/>
      <c r="N231" s="44"/>
    </row>
    <row r="232" spans="1:14" ht="15.75">
      <c r="A232" s="16" t="s">
        <v>39</v>
      </c>
      <c r="B232" s="14"/>
      <c r="C232" s="48"/>
      <c r="D232" s="49"/>
      <c r="E232" s="50"/>
      <c r="F232" s="47"/>
      <c r="G232" s="46"/>
      <c r="H232" s="47"/>
      <c r="I232" s="47"/>
      <c r="J232" s="47"/>
      <c r="K232" s="17"/>
      <c r="L232" s="21"/>
      <c r="M232" s="28"/>
      <c r="N232" s="28"/>
    </row>
    <row r="233" spans="1:14" ht="15.75">
      <c r="A233" s="16" t="s">
        <v>40</v>
      </c>
      <c r="B233" s="14"/>
      <c r="C233" s="15"/>
      <c r="D233" s="49"/>
      <c r="E233" s="50"/>
      <c r="F233" s="47"/>
      <c r="G233" s="46"/>
      <c r="H233" s="51"/>
      <c r="I233" s="51"/>
      <c r="J233" s="51"/>
      <c r="K233" s="17"/>
      <c r="L233" s="21"/>
      <c r="M233" s="21"/>
      <c r="N233" s="21"/>
    </row>
    <row r="234" spans="1:14" ht="15.75">
      <c r="A234" s="16" t="s">
        <v>41</v>
      </c>
      <c r="B234" s="48"/>
      <c r="C234" s="15"/>
      <c r="D234" s="49"/>
      <c r="E234" s="50"/>
      <c r="F234" s="47"/>
      <c r="G234" s="52"/>
      <c r="H234" s="51"/>
      <c r="I234" s="51"/>
      <c r="J234" s="51"/>
      <c r="K234" s="17"/>
      <c r="L234" s="21"/>
      <c r="M234" s="21"/>
      <c r="N234" s="21"/>
    </row>
    <row r="235" spans="1:14" ht="15.75">
      <c r="A235" s="16" t="s">
        <v>42</v>
      </c>
      <c r="B235" s="39"/>
      <c r="C235" s="15"/>
      <c r="D235" s="53"/>
      <c r="E235" s="47"/>
      <c r="F235" s="47"/>
      <c r="G235" s="52"/>
      <c r="H235" s="51"/>
      <c r="I235" s="51"/>
      <c r="J235" s="51"/>
      <c r="K235" s="47"/>
      <c r="L235" s="21"/>
      <c r="M235" s="21"/>
      <c r="N235" s="21"/>
    </row>
    <row r="236" ht="16.5" thickBot="1"/>
    <row r="237" spans="1:14" ht="16.5" thickBot="1">
      <c r="A237" s="89" t="s">
        <v>0</v>
      </c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</row>
    <row r="238" spans="1:14" ht="16.5" thickBot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</row>
    <row r="239" spans="1:14" ht="15.75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1:14" ht="15.75">
      <c r="A240" s="90" t="s">
        <v>1</v>
      </c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</row>
    <row r="241" spans="1:14" ht="15.75">
      <c r="A241" s="90" t="s">
        <v>2</v>
      </c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</row>
    <row r="242" spans="1:14" ht="16.5" thickBot="1">
      <c r="A242" s="91" t="s">
        <v>3</v>
      </c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1:14" ht="15.75">
      <c r="A243" s="92" t="s">
        <v>475</v>
      </c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</row>
    <row r="244" spans="1:14" ht="15.75">
      <c r="A244" s="92" t="s">
        <v>5</v>
      </c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</row>
    <row r="245" spans="1:14" ht="15.75">
      <c r="A245" s="87" t="s">
        <v>6</v>
      </c>
      <c r="B245" s="82" t="s">
        <v>7</v>
      </c>
      <c r="C245" s="82" t="s">
        <v>8</v>
      </c>
      <c r="D245" s="87" t="s">
        <v>9</v>
      </c>
      <c r="E245" s="82" t="s">
        <v>10</v>
      </c>
      <c r="F245" s="82" t="s">
        <v>11</v>
      </c>
      <c r="G245" s="82" t="s">
        <v>12</v>
      </c>
      <c r="H245" s="82" t="s">
        <v>13</v>
      </c>
      <c r="I245" s="82" t="s">
        <v>14</v>
      </c>
      <c r="J245" s="82" t="s">
        <v>15</v>
      </c>
      <c r="K245" s="85" t="s">
        <v>16</v>
      </c>
      <c r="L245" s="82" t="s">
        <v>17</v>
      </c>
      <c r="M245" s="82" t="s">
        <v>18</v>
      </c>
      <c r="N245" s="82" t="s">
        <v>19</v>
      </c>
    </row>
    <row r="246" spans="1:14" ht="15.75">
      <c r="A246" s="88"/>
      <c r="B246" s="83"/>
      <c r="C246" s="83"/>
      <c r="D246" s="88"/>
      <c r="E246" s="83"/>
      <c r="F246" s="83"/>
      <c r="G246" s="83"/>
      <c r="H246" s="83"/>
      <c r="I246" s="83"/>
      <c r="J246" s="83"/>
      <c r="K246" s="86"/>
      <c r="L246" s="83"/>
      <c r="M246" s="83"/>
      <c r="N246" s="83"/>
    </row>
    <row r="247" spans="1:14" ht="15.75">
      <c r="A247" s="63">
        <v>1</v>
      </c>
      <c r="B247" s="64">
        <v>43159</v>
      </c>
      <c r="C247" s="60" t="s">
        <v>20</v>
      </c>
      <c r="D247" s="60" t="s">
        <v>21</v>
      </c>
      <c r="E247" s="61" t="s">
        <v>485</v>
      </c>
      <c r="F247" s="60">
        <v>681</v>
      </c>
      <c r="G247" s="61">
        <v>666</v>
      </c>
      <c r="H247" s="61">
        <v>690</v>
      </c>
      <c r="I247" s="61">
        <v>698</v>
      </c>
      <c r="J247" s="61">
        <v>704</v>
      </c>
      <c r="K247" s="61">
        <v>666</v>
      </c>
      <c r="L247" s="65">
        <f aca="true" t="shared" si="51" ref="L247:L257">100000/F247</f>
        <v>146.84287812041117</v>
      </c>
      <c r="M247" s="66">
        <f aca="true" t="shared" si="52" ref="M247:M254">IF(D247="BUY",(K247-F247)*(L247),(F247-K247)*(L247))</f>
        <v>-2202.6431718061676</v>
      </c>
      <c r="N247" s="67">
        <f aca="true" t="shared" si="53" ref="N247:N254">M247/(L247)/F247%</f>
        <v>-2.2026431718061676</v>
      </c>
    </row>
    <row r="248" spans="1:14" ht="15.75">
      <c r="A248" s="63">
        <v>2</v>
      </c>
      <c r="B248" s="64">
        <v>43159</v>
      </c>
      <c r="C248" s="60" t="s">
        <v>20</v>
      </c>
      <c r="D248" s="60" t="s">
        <v>21</v>
      </c>
      <c r="E248" s="61" t="s">
        <v>68</v>
      </c>
      <c r="F248" s="60">
        <v>640</v>
      </c>
      <c r="G248" s="61">
        <v>626</v>
      </c>
      <c r="H248" s="61">
        <v>647</v>
      </c>
      <c r="I248" s="61">
        <v>654</v>
      </c>
      <c r="J248" s="61">
        <v>661</v>
      </c>
      <c r="K248" s="61">
        <v>626</v>
      </c>
      <c r="L248" s="65">
        <f t="shared" si="51"/>
        <v>156.25</v>
      </c>
      <c r="M248" s="66">
        <f t="shared" si="52"/>
        <v>-2187.5</v>
      </c>
      <c r="N248" s="67">
        <f t="shared" si="53"/>
        <v>-2.1875</v>
      </c>
    </row>
    <row r="249" spans="1:14" ht="15.75">
      <c r="A249" s="63">
        <v>3</v>
      </c>
      <c r="B249" s="64">
        <v>43159</v>
      </c>
      <c r="C249" s="60" t="s">
        <v>20</v>
      </c>
      <c r="D249" s="60" t="s">
        <v>21</v>
      </c>
      <c r="E249" s="61" t="s">
        <v>145</v>
      </c>
      <c r="F249" s="60">
        <v>405</v>
      </c>
      <c r="G249" s="61">
        <v>395</v>
      </c>
      <c r="H249" s="61">
        <v>410</v>
      </c>
      <c r="I249" s="61">
        <v>415</v>
      </c>
      <c r="J249" s="61">
        <v>420</v>
      </c>
      <c r="K249" s="61">
        <v>395</v>
      </c>
      <c r="L249" s="65">
        <f t="shared" si="51"/>
        <v>246.91358024691357</v>
      </c>
      <c r="M249" s="66">
        <f t="shared" si="52"/>
        <v>-2469.135802469136</v>
      </c>
      <c r="N249" s="67">
        <f t="shared" si="53"/>
        <v>-2.469135802469136</v>
      </c>
    </row>
    <row r="250" spans="1:14" ht="15.75">
      <c r="A250" s="63">
        <v>4</v>
      </c>
      <c r="B250" s="64">
        <v>43159</v>
      </c>
      <c r="C250" s="60" t="s">
        <v>20</v>
      </c>
      <c r="D250" s="60" t="s">
        <v>21</v>
      </c>
      <c r="E250" s="61" t="s">
        <v>484</v>
      </c>
      <c r="F250" s="60">
        <v>236</v>
      </c>
      <c r="G250" s="61">
        <v>229</v>
      </c>
      <c r="H250" s="61">
        <v>240</v>
      </c>
      <c r="I250" s="61">
        <v>244</v>
      </c>
      <c r="J250" s="61">
        <v>248</v>
      </c>
      <c r="K250" s="61">
        <v>244</v>
      </c>
      <c r="L250" s="65">
        <f t="shared" si="51"/>
        <v>423.728813559322</v>
      </c>
      <c r="M250" s="66">
        <f t="shared" si="52"/>
        <v>3389.830508474576</v>
      </c>
      <c r="N250" s="67">
        <f t="shared" si="53"/>
        <v>3.3898305084745766</v>
      </c>
    </row>
    <row r="251" spans="1:14" ht="15.75">
      <c r="A251" s="63">
        <v>5</v>
      </c>
      <c r="B251" s="64">
        <v>43159</v>
      </c>
      <c r="C251" s="60" t="s">
        <v>20</v>
      </c>
      <c r="D251" s="60" t="s">
        <v>21</v>
      </c>
      <c r="E251" s="61" t="s">
        <v>296</v>
      </c>
      <c r="F251" s="60">
        <v>190</v>
      </c>
      <c r="G251" s="61">
        <v>185</v>
      </c>
      <c r="H251" s="61">
        <v>193</v>
      </c>
      <c r="I251" s="61">
        <v>196</v>
      </c>
      <c r="J251" s="61">
        <v>199</v>
      </c>
      <c r="K251" s="61">
        <v>196</v>
      </c>
      <c r="L251" s="65">
        <f t="shared" si="51"/>
        <v>526.3157894736842</v>
      </c>
      <c r="M251" s="66">
        <f t="shared" si="52"/>
        <v>3157.894736842105</v>
      </c>
      <c r="N251" s="67">
        <f t="shared" si="53"/>
        <v>3.1578947368421053</v>
      </c>
    </row>
    <row r="252" spans="1:14" ht="15.75">
      <c r="A252" s="63">
        <v>6</v>
      </c>
      <c r="B252" s="64">
        <v>43159</v>
      </c>
      <c r="C252" s="60" t="s">
        <v>20</v>
      </c>
      <c r="D252" s="60" t="s">
        <v>21</v>
      </c>
      <c r="E252" s="61" t="s">
        <v>374</v>
      </c>
      <c r="F252" s="60">
        <v>131.5</v>
      </c>
      <c r="G252" s="61">
        <v>128</v>
      </c>
      <c r="H252" s="61">
        <v>133.5</v>
      </c>
      <c r="I252" s="61">
        <v>135.5</v>
      </c>
      <c r="J252" s="61">
        <v>137.5</v>
      </c>
      <c r="K252" s="61">
        <v>133.5</v>
      </c>
      <c r="L252" s="65">
        <f t="shared" si="51"/>
        <v>760.4562737642585</v>
      </c>
      <c r="M252" s="66">
        <f t="shared" si="52"/>
        <v>1520.912547528517</v>
      </c>
      <c r="N252" s="67">
        <f t="shared" si="53"/>
        <v>1.5209125475285172</v>
      </c>
    </row>
    <row r="253" spans="1:14" ht="15.75">
      <c r="A253" s="63">
        <v>7</v>
      </c>
      <c r="B253" s="64">
        <v>43158</v>
      </c>
      <c r="C253" s="60" t="s">
        <v>20</v>
      </c>
      <c r="D253" s="60" t="s">
        <v>21</v>
      </c>
      <c r="E253" s="61" t="s">
        <v>219</v>
      </c>
      <c r="F253" s="60">
        <v>331</v>
      </c>
      <c r="G253" s="61">
        <v>324</v>
      </c>
      <c r="H253" s="61">
        <v>335</v>
      </c>
      <c r="I253" s="61">
        <v>339</v>
      </c>
      <c r="J253" s="61">
        <v>343</v>
      </c>
      <c r="K253" s="61">
        <v>324</v>
      </c>
      <c r="L253" s="65">
        <f t="shared" si="51"/>
        <v>302.11480362537765</v>
      </c>
      <c r="M253" s="66">
        <f t="shared" si="52"/>
        <v>-2114.8036253776436</v>
      </c>
      <c r="N253" s="67">
        <f t="shared" si="53"/>
        <v>-2.1148036253776437</v>
      </c>
    </row>
    <row r="254" spans="1:14" ht="15.75">
      <c r="A254" s="63">
        <v>8</v>
      </c>
      <c r="B254" s="64">
        <v>43158</v>
      </c>
      <c r="C254" s="60" t="s">
        <v>20</v>
      </c>
      <c r="D254" s="60" t="s">
        <v>21</v>
      </c>
      <c r="E254" s="61" t="s">
        <v>421</v>
      </c>
      <c r="F254" s="60">
        <v>151</v>
      </c>
      <c r="G254" s="61">
        <v>146</v>
      </c>
      <c r="H254" s="61">
        <v>154</v>
      </c>
      <c r="I254" s="61">
        <v>157</v>
      </c>
      <c r="J254" s="61">
        <v>160</v>
      </c>
      <c r="K254" s="61">
        <v>146</v>
      </c>
      <c r="L254" s="65">
        <f t="shared" si="51"/>
        <v>662.2516556291391</v>
      </c>
      <c r="M254" s="66">
        <f t="shared" si="52"/>
        <v>-3311.258278145696</v>
      </c>
      <c r="N254" s="67">
        <f t="shared" si="53"/>
        <v>-3.3112582781456954</v>
      </c>
    </row>
    <row r="255" spans="1:14" ht="15.75">
      <c r="A255" s="63">
        <v>9</v>
      </c>
      <c r="B255" s="64">
        <v>43158</v>
      </c>
      <c r="C255" s="60" t="s">
        <v>20</v>
      </c>
      <c r="D255" s="60" t="s">
        <v>21</v>
      </c>
      <c r="E255" s="61" t="s">
        <v>90</v>
      </c>
      <c r="F255" s="60">
        <v>507</v>
      </c>
      <c r="G255" s="61">
        <v>496</v>
      </c>
      <c r="H255" s="61">
        <v>513</v>
      </c>
      <c r="I255" s="61">
        <v>519</v>
      </c>
      <c r="J255" s="61">
        <v>525</v>
      </c>
      <c r="K255" s="61">
        <v>512.8</v>
      </c>
      <c r="L255" s="65">
        <f t="shared" si="51"/>
        <v>197.23865877712032</v>
      </c>
      <c r="M255" s="66">
        <f>IF(D255="BUY",(K255-F255)*(L255),(F255-K255)*(L255))</f>
        <v>1143.984220907289</v>
      </c>
      <c r="N255" s="67">
        <f>M255/(L255)/F255%</f>
        <v>1.143984220907289</v>
      </c>
    </row>
    <row r="256" spans="1:14" ht="15.75">
      <c r="A256" s="63">
        <v>10</v>
      </c>
      <c r="B256" s="64">
        <v>43157</v>
      </c>
      <c r="C256" s="60" t="s">
        <v>20</v>
      </c>
      <c r="D256" s="60" t="s">
        <v>21</v>
      </c>
      <c r="E256" s="61" t="s">
        <v>219</v>
      </c>
      <c r="F256" s="60">
        <v>330</v>
      </c>
      <c r="G256" s="61">
        <v>323</v>
      </c>
      <c r="H256" s="61">
        <v>334</v>
      </c>
      <c r="I256" s="61">
        <v>338</v>
      </c>
      <c r="J256" s="61">
        <v>342</v>
      </c>
      <c r="K256" s="61">
        <v>334</v>
      </c>
      <c r="L256" s="65">
        <f t="shared" si="51"/>
        <v>303.030303030303</v>
      </c>
      <c r="M256" s="66">
        <f>IF(D256="BUY",(K256-F256)*(L256),(F256-K256)*(L256))</f>
        <v>1212.121212121212</v>
      </c>
      <c r="N256" s="67">
        <f>M256/(L256)/F256%</f>
        <v>1.2121212121212122</v>
      </c>
    </row>
    <row r="257" spans="1:14" ht="15.75">
      <c r="A257" s="63">
        <v>11</v>
      </c>
      <c r="B257" s="64">
        <v>43157</v>
      </c>
      <c r="C257" s="60" t="s">
        <v>20</v>
      </c>
      <c r="D257" s="60" t="s">
        <v>21</v>
      </c>
      <c r="E257" s="61" t="s">
        <v>395</v>
      </c>
      <c r="F257" s="60">
        <v>102</v>
      </c>
      <c r="G257" s="61">
        <v>99</v>
      </c>
      <c r="H257" s="61">
        <v>104</v>
      </c>
      <c r="I257" s="61">
        <v>106</v>
      </c>
      <c r="J257" s="61">
        <v>108</v>
      </c>
      <c r="K257" s="61">
        <v>103</v>
      </c>
      <c r="L257" s="65">
        <f t="shared" si="51"/>
        <v>980.3921568627451</v>
      </c>
      <c r="M257" s="66">
        <f>IF(D257="BUY",(K257-F257)*(L257),(F257-K257)*(L257))</f>
        <v>980.3921568627451</v>
      </c>
      <c r="N257" s="67">
        <f>M257/(L257)/F257%</f>
        <v>0.9803921568627451</v>
      </c>
    </row>
    <row r="258" spans="1:14" ht="15.75">
      <c r="A258" s="63">
        <v>12</v>
      </c>
      <c r="B258" s="64">
        <v>43157</v>
      </c>
      <c r="C258" s="60" t="s">
        <v>20</v>
      </c>
      <c r="D258" s="60" t="s">
        <v>21</v>
      </c>
      <c r="E258" s="61" t="s">
        <v>479</v>
      </c>
      <c r="F258" s="60">
        <v>435</v>
      </c>
      <c r="G258" s="61">
        <v>425</v>
      </c>
      <c r="H258" s="61">
        <v>440</v>
      </c>
      <c r="I258" s="61">
        <v>445</v>
      </c>
      <c r="J258" s="61">
        <v>450</v>
      </c>
      <c r="K258" s="61">
        <v>425</v>
      </c>
      <c r="L258" s="65">
        <v>425</v>
      </c>
      <c r="M258" s="66">
        <f aca="true" t="shared" si="54" ref="M258:M266">IF(D258="BUY",(K258-F258)*(L258),(F258-K258)*(L258))</f>
        <v>-4250</v>
      </c>
      <c r="N258" s="67">
        <f aca="true" t="shared" si="55" ref="N258:N266">M258/(L258)/F258%</f>
        <v>-2.298850574712644</v>
      </c>
    </row>
    <row r="259" spans="1:14" ht="15.75">
      <c r="A259" s="63">
        <v>13</v>
      </c>
      <c r="B259" s="64">
        <v>43157</v>
      </c>
      <c r="C259" s="60" t="s">
        <v>20</v>
      </c>
      <c r="D259" s="60" t="s">
        <v>21</v>
      </c>
      <c r="E259" s="61" t="s">
        <v>239</v>
      </c>
      <c r="F259" s="60">
        <v>678</v>
      </c>
      <c r="G259" s="61">
        <v>664</v>
      </c>
      <c r="H259" s="61">
        <v>686</v>
      </c>
      <c r="I259" s="61">
        <v>694</v>
      </c>
      <c r="J259" s="61">
        <v>700</v>
      </c>
      <c r="K259" s="61">
        <v>686</v>
      </c>
      <c r="L259" s="65">
        <f aca="true" t="shared" si="56" ref="L259:L266">100000/F259</f>
        <v>147.49262536873155</v>
      </c>
      <c r="M259" s="66">
        <f t="shared" si="54"/>
        <v>1179.9410029498524</v>
      </c>
      <c r="N259" s="67">
        <f t="shared" si="55"/>
        <v>1.1799410029498525</v>
      </c>
    </row>
    <row r="260" spans="1:14" ht="15.75">
      <c r="A260" s="63">
        <v>14</v>
      </c>
      <c r="B260" s="64">
        <v>43154</v>
      </c>
      <c r="C260" s="60" t="s">
        <v>20</v>
      </c>
      <c r="D260" s="60" t="s">
        <v>21</v>
      </c>
      <c r="E260" s="61" t="s">
        <v>90</v>
      </c>
      <c r="F260" s="60">
        <v>678</v>
      </c>
      <c r="G260" s="61">
        <v>664</v>
      </c>
      <c r="H260" s="61">
        <v>686</v>
      </c>
      <c r="I260" s="61">
        <v>694</v>
      </c>
      <c r="J260" s="61">
        <v>700</v>
      </c>
      <c r="K260" s="61">
        <v>686</v>
      </c>
      <c r="L260" s="65">
        <f t="shared" si="56"/>
        <v>147.49262536873155</v>
      </c>
      <c r="M260" s="66">
        <f t="shared" si="54"/>
        <v>1179.9410029498524</v>
      </c>
      <c r="N260" s="67">
        <f t="shared" si="55"/>
        <v>1.1799410029498525</v>
      </c>
    </row>
    <row r="261" spans="1:14" ht="15.75">
      <c r="A261" s="63">
        <v>15</v>
      </c>
      <c r="B261" s="64">
        <v>43154</v>
      </c>
      <c r="C261" s="60" t="s">
        <v>20</v>
      </c>
      <c r="D261" s="60" t="s">
        <v>21</v>
      </c>
      <c r="E261" s="61" t="s">
        <v>25</v>
      </c>
      <c r="F261" s="60">
        <v>885</v>
      </c>
      <c r="G261" s="61">
        <v>869</v>
      </c>
      <c r="H261" s="61">
        <v>895</v>
      </c>
      <c r="I261" s="61">
        <v>905</v>
      </c>
      <c r="J261" s="61">
        <v>915</v>
      </c>
      <c r="K261" s="61">
        <v>894.5</v>
      </c>
      <c r="L261" s="65">
        <f t="shared" si="56"/>
        <v>112.99435028248588</v>
      </c>
      <c r="M261" s="66">
        <f t="shared" si="54"/>
        <v>1073.446327683616</v>
      </c>
      <c r="N261" s="67">
        <f t="shared" si="55"/>
        <v>1.073446327683616</v>
      </c>
    </row>
    <row r="262" spans="1:14" ht="15.75">
      <c r="A262" s="63">
        <v>16</v>
      </c>
      <c r="B262" s="64">
        <v>43154</v>
      </c>
      <c r="C262" s="60" t="s">
        <v>20</v>
      </c>
      <c r="D262" s="60" t="s">
        <v>21</v>
      </c>
      <c r="E262" s="61" t="s">
        <v>239</v>
      </c>
      <c r="F262" s="60">
        <v>668</v>
      </c>
      <c r="G262" s="61">
        <v>655</v>
      </c>
      <c r="H262" s="61">
        <v>676</v>
      </c>
      <c r="I262" s="61">
        <v>684</v>
      </c>
      <c r="J262" s="61">
        <v>692</v>
      </c>
      <c r="K262" s="61">
        <v>676</v>
      </c>
      <c r="L262" s="65">
        <f t="shared" si="56"/>
        <v>149.7005988023952</v>
      </c>
      <c r="M262" s="66">
        <f t="shared" si="54"/>
        <v>1197.6047904191616</v>
      </c>
      <c r="N262" s="67">
        <f t="shared" si="55"/>
        <v>1.1976047904191618</v>
      </c>
    </row>
    <row r="263" spans="1:14" ht="15.75">
      <c r="A263" s="63">
        <v>17</v>
      </c>
      <c r="B263" s="64">
        <v>43154</v>
      </c>
      <c r="C263" s="60" t="s">
        <v>20</v>
      </c>
      <c r="D263" s="60" t="s">
        <v>21</v>
      </c>
      <c r="E263" s="61" t="s">
        <v>469</v>
      </c>
      <c r="F263" s="60">
        <v>832</v>
      </c>
      <c r="G263" s="61">
        <v>816</v>
      </c>
      <c r="H263" s="61">
        <v>842</v>
      </c>
      <c r="I263" s="61">
        <v>852</v>
      </c>
      <c r="J263" s="61">
        <v>862</v>
      </c>
      <c r="K263" s="61">
        <v>842</v>
      </c>
      <c r="L263" s="65">
        <f t="shared" si="56"/>
        <v>120.1923076923077</v>
      </c>
      <c r="M263" s="66">
        <f t="shared" si="54"/>
        <v>1201.923076923077</v>
      </c>
      <c r="N263" s="67">
        <f t="shared" si="55"/>
        <v>1.2019230769230769</v>
      </c>
    </row>
    <row r="264" spans="1:14" ht="15.75">
      <c r="A264" s="63">
        <v>18</v>
      </c>
      <c r="B264" s="64">
        <v>43153</v>
      </c>
      <c r="C264" s="60" t="s">
        <v>20</v>
      </c>
      <c r="D264" s="60" t="s">
        <v>21</v>
      </c>
      <c r="E264" s="61" t="s">
        <v>221</v>
      </c>
      <c r="F264" s="60">
        <v>485</v>
      </c>
      <c r="G264" s="61">
        <v>475</v>
      </c>
      <c r="H264" s="61">
        <v>490</v>
      </c>
      <c r="I264" s="61">
        <v>495</v>
      </c>
      <c r="J264" s="61">
        <v>500</v>
      </c>
      <c r="K264" s="61">
        <v>495</v>
      </c>
      <c r="L264" s="65">
        <f t="shared" si="56"/>
        <v>206.18556701030928</v>
      </c>
      <c r="M264" s="66">
        <f t="shared" si="54"/>
        <v>2061.855670103093</v>
      </c>
      <c r="N264" s="67">
        <f t="shared" si="55"/>
        <v>2.061855670103093</v>
      </c>
    </row>
    <row r="265" spans="1:14" ht="15.75">
      <c r="A265" s="63">
        <v>19</v>
      </c>
      <c r="B265" s="64">
        <v>43153</v>
      </c>
      <c r="C265" s="60" t="s">
        <v>20</v>
      </c>
      <c r="D265" s="60" t="s">
        <v>21</v>
      </c>
      <c r="E265" s="61" t="s">
        <v>25</v>
      </c>
      <c r="F265" s="60">
        <v>870</v>
      </c>
      <c r="G265" s="61">
        <v>853</v>
      </c>
      <c r="H265" s="61">
        <v>880</v>
      </c>
      <c r="I265" s="61">
        <v>890</v>
      </c>
      <c r="J265" s="61">
        <v>900</v>
      </c>
      <c r="K265" s="61">
        <v>880</v>
      </c>
      <c r="L265" s="65">
        <f t="shared" si="56"/>
        <v>114.94252873563218</v>
      </c>
      <c r="M265" s="66">
        <f t="shared" si="54"/>
        <v>1149.4252873563219</v>
      </c>
      <c r="N265" s="67">
        <f t="shared" si="55"/>
        <v>1.149425287356322</v>
      </c>
    </row>
    <row r="266" spans="1:14" ht="15.75">
      <c r="A266" s="63">
        <v>20</v>
      </c>
      <c r="B266" s="64">
        <v>43153</v>
      </c>
      <c r="C266" s="60" t="s">
        <v>20</v>
      </c>
      <c r="D266" s="60" t="s">
        <v>21</v>
      </c>
      <c r="E266" s="61" t="s">
        <v>248</v>
      </c>
      <c r="F266" s="60">
        <v>331</v>
      </c>
      <c r="G266" s="61">
        <v>325</v>
      </c>
      <c r="H266" s="61">
        <v>335</v>
      </c>
      <c r="I266" s="61">
        <v>339</v>
      </c>
      <c r="J266" s="61">
        <v>343</v>
      </c>
      <c r="K266" s="61">
        <v>325</v>
      </c>
      <c r="L266" s="65">
        <f t="shared" si="56"/>
        <v>302.11480362537765</v>
      </c>
      <c r="M266" s="66">
        <f t="shared" si="54"/>
        <v>-1812.688821752266</v>
      </c>
      <c r="N266" s="67">
        <f t="shared" si="55"/>
        <v>-1.8126888217522659</v>
      </c>
    </row>
    <row r="267" spans="1:14" ht="15.75">
      <c r="A267" s="63">
        <v>21</v>
      </c>
      <c r="B267" s="64">
        <v>43153</v>
      </c>
      <c r="C267" s="60" t="s">
        <v>20</v>
      </c>
      <c r="D267" s="60" t="s">
        <v>21</v>
      </c>
      <c r="E267" s="61" t="s">
        <v>482</v>
      </c>
      <c r="F267" s="60">
        <v>130</v>
      </c>
      <c r="G267" s="61">
        <v>126</v>
      </c>
      <c r="H267" s="61">
        <v>133</v>
      </c>
      <c r="I267" s="61">
        <v>136</v>
      </c>
      <c r="J267" s="61">
        <v>139</v>
      </c>
      <c r="K267" s="61">
        <v>132</v>
      </c>
      <c r="L267" s="65">
        <f aca="true" t="shared" si="57" ref="L267:L272">100000/F267</f>
        <v>769.2307692307693</v>
      </c>
      <c r="M267" s="66">
        <f aca="true" t="shared" si="58" ref="M267:M279">IF(D267="BUY",(K267-F267)*(L267),(F267-K267)*(L267))</f>
        <v>1538.4615384615386</v>
      </c>
      <c r="N267" s="67">
        <f aca="true" t="shared" si="59" ref="N267:N290">M267/(L267)/F267%</f>
        <v>1.5384615384615383</v>
      </c>
    </row>
    <row r="268" spans="1:14" ht="15.75">
      <c r="A268" s="63">
        <v>22</v>
      </c>
      <c r="B268" s="64">
        <v>43153</v>
      </c>
      <c r="C268" s="60" t="s">
        <v>20</v>
      </c>
      <c r="D268" s="60" t="s">
        <v>21</v>
      </c>
      <c r="E268" s="61" t="s">
        <v>68</v>
      </c>
      <c r="F268" s="60">
        <v>617</v>
      </c>
      <c r="G268" s="61">
        <v>605</v>
      </c>
      <c r="H268" s="61">
        <v>623</v>
      </c>
      <c r="I268" s="61">
        <v>630</v>
      </c>
      <c r="J268" s="61">
        <v>636</v>
      </c>
      <c r="K268" s="61">
        <v>623</v>
      </c>
      <c r="L268" s="65">
        <f t="shared" si="57"/>
        <v>162.07455429497568</v>
      </c>
      <c r="M268" s="66">
        <f t="shared" si="58"/>
        <v>972.4473257698542</v>
      </c>
      <c r="N268" s="67">
        <f t="shared" si="59"/>
        <v>0.9724473257698542</v>
      </c>
    </row>
    <row r="269" spans="1:14" ht="15.75">
      <c r="A269" s="63">
        <v>23</v>
      </c>
      <c r="B269" s="64">
        <v>43152</v>
      </c>
      <c r="C269" s="60" t="s">
        <v>20</v>
      </c>
      <c r="D269" s="60" t="s">
        <v>21</v>
      </c>
      <c r="E269" s="61" t="s">
        <v>236</v>
      </c>
      <c r="F269" s="60">
        <v>557</v>
      </c>
      <c r="G269" s="61">
        <v>546</v>
      </c>
      <c r="H269" s="61">
        <v>563</v>
      </c>
      <c r="I269" s="61">
        <v>569</v>
      </c>
      <c r="J269" s="61">
        <v>575</v>
      </c>
      <c r="K269" s="61">
        <v>562</v>
      </c>
      <c r="L269" s="65">
        <f t="shared" si="57"/>
        <v>179.53321364452424</v>
      </c>
      <c r="M269" s="66">
        <f t="shared" si="58"/>
        <v>897.6660682226212</v>
      </c>
      <c r="N269" s="67">
        <f t="shared" si="59"/>
        <v>0.8976660682226212</v>
      </c>
    </row>
    <row r="270" spans="1:14" ht="15.75">
      <c r="A270" s="63">
        <v>24</v>
      </c>
      <c r="B270" s="64">
        <v>43152</v>
      </c>
      <c r="C270" s="60" t="s">
        <v>20</v>
      </c>
      <c r="D270" s="60" t="s">
        <v>21</v>
      </c>
      <c r="E270" s="61" t="s">
        <v>93</v>
      </c>
      <c r="F270" s="60">
        <v>576</v>
      </c>
      <c r="G270" s="61">
        <v>567</v>
      </c>
      <c r="H270" s="61">
        <v>581</v>
      </c>
      <c r="I270" s="61">
        <v>586</v>
      </c>
      <c r="J270" s="61">
        <v>591</v>
      </c>
      <c r="K270" s="61">
        <v>567</v>
      </c>
      <c r="L270" s="65">
        <f t="shared" si="57"/>
        <v>173.61111111111111</v>
      </c>
      <c r="M270" s="66">
        <f t="shared" si="58"/>
        <v>-1562.5</v>
      </c>
      <c r="N270" s="67">
        <f t="shared" si="59"/>
        <v>-1.5625</v>
      </c>
    </row>
    <row r="271" spans="1:14" ht="15.75">
      <c r="A271" s="63">
        <v>25</v>
      </c>
      <c r="B271" s="64">
        <v>43152</v>
      </c>
      <c r="C271" s="60" t="s">
        <v>20</v>
      </c>
      <c r="D271" s="60" t="s">
        <v>94</v>
      </c>
      <c r="E271" s="61" t="s">
        <v>315</v>
      </c>
      <c r="F271" s="60">
        <v>318</v>
      </c>
      <c r="G271" s="61">
        <v>325</v>
      </c>
      <c r="H271" s="61">
        <v>314</v>
      </c>
      <c r="I271" s="61">
        <v>310</v>
      </c>
      <c r="J271" s="61">
        <v>306</v>
      </c>
      <c r="K271" s="61">
        <v>314</v>
      </c>
      <c r="L271" s="65">
        <f t="shared" si="57"/>
        <v>314.4654088050315</v>
      </c>
      <c r="M271" s="66">
        <f t="shared" si="58"/>
        <v>1257.861635220126</v>
      </c>
      <c r="N271" s="67">
        <f t="shared" si="59"/>
        <v>1.2578616352201257</v>
      </c>
    </row>
    <row r="272" spans="1:14" ht="15.75">
      <c r="A272" s="63">
        <v>26</v>
      </c>
      <c r="B272" s="64">
        <v>43151</v>
      </c>
      <c r="C272" s="60" t="s">
        <v>20</v>
      </c>
      <c r="D272" s="60" t="s">
        <v>21</v>
      </c>
      <c r="E272" s="61" t="s">
        <v>55</v>
      </c>
      <c r="F272" s="60">
        <v>119</v>
      </c>
      <c r="G272" s="61">
        <v>114</v>
      </c>
      <c r="H272" s="61">
        <v>122</v>
      </c>
      <c r="I272" s="61">
        <v>125</v>
      </c>
      <c r="J272" s="61">
        <v>128</v>
      </c>
      <c r="K272" s="61">
        <v>122</v>
      </c>
      <c r="L272" s="65">
        <f t="shared" si="57"/>
        <v>840.3361344537815</v>
      </c>
      <c r="M272" s="66">
        <f t="shared" si="58"/>
        <v>2521.0084033613443</v>
      </c>
      <c r="N272" s="67">
        <f t="shared" si="59"/>
        <v>2.5210084033613445</v>
      </c>
    </row>
    <row r="273" spans="1:14" ht="15.75">
      <c r="A273" s="63">
        <v>27</v>
      </c>
      <c r="B273" s="64">
        <v>43151</v>
      </c>
      <c r="C273" s="60" t="s">
        <v>20</v>
      </c>
      <c r="D273" s="60" t="s">
        <v>21</v>
      </c>
      <c r="E273" s="61" t="s">
        <v>248</v>
      </c>
      <c r="F273" s="60">
        <v>330</v>
      </c>
      <c r="G273" s="61">
        <v>322</v>
      </c>
      <c r="H273" s="61">
        <v>234</v>
      </c>
      <c r="I273" s="61">
        <v>338</v>
      </c>
      <c r="J273" s="61">
        <v>342</v>
      </c>
      <c r="K273" s="61">
        <v>338</v>
      </c>
      <c r="L273" s="65">
        <f aca="true" t="shared" si="60" ref="L273:L279">100000/F273</f>
        <v>303.030303030303</v>
      </c>
      <c r="M273" s="66">
        <f t="shared" si="58"/>
        <v>2424.242424242424</v>
      </c>
      <c r="N273" s="67">
        <f t="shared" si="59"/>
        <v>2.4242424242424243</v>
      </c>
    </row>
    <row r="274" spans="1:14" ht="15.75">
      <c r="A274" s="63">
        <v>28</v>
      </c>
      <c r="B274" s="64">
        <v>43151</v>
      </c>
      <c r="C274" s="60" t="s">
        <v>20</v>
      </c>
      <c r="D274" s="60" t="s">
        <v>21</v>
      </c>
      <c r="E274" s="61" t="s">
        <v>81</v>
      </c>
      <c r="F274" s="60">
        <v>153</v>
      </c>
      <c r="G274" s="61">
        <v>150</v>
      </c>
      <c r="H274" s="61">
        <v>155</v>
      </c>
      <c r="I274" s="61">
        <v>157</v>
      </c>
      <c r="J274" s="61">
        <v>159</v>
      </c>
      <c r="K274" s="61">
        <v>155</v>
      </c>
      <c r="L274" s="65">
        <f t="shared" si="60"/>
        <v>653.59477124183</v>
      </c>
      <c r="M274" s="66">
        <f t="shared" si="58"/>
        <v>1307.18954248366</v>
      </c>
      <c r="N274" s="67">
        <f t="shared" si="59"/>
        <v>1.3071895424836601</v>
      </c>
    </row>
    <row r="275" spans="1:14" ht="15.75">
      <c r="A275" s="63">
        <v>29</v>
      </c>
      <c r="B275" s="64">
        <v>43150</v>
      </c>
      <c r="C275" s="60" t="s">
        <v>20</v>
      </c>
      <c r="D275" s="60" t="s">
        <v>94</v>
      </c>
      <c r="E275" s="61" t="s">
        <v>445</v>
      </c>
      <c r="F275" s="60">
        <v>878</v>
      </c>
      <c r="G275" s="61">
        <v>892</v>
      </c>
      <c r="H275" s="61">
        <v>868</v>
      </c>
      <c r="I275" s="61">
        <v>858</v>
      </c>
      <c r="J275" s="61">
        <v>848</v>
      </c>
      <c r="K275" s="61">
        <v>892</v>
      </c>
      <c r="L275" s="65">
        <f t="shared" si="60"/>
        <v>113.89521640091117</v>
      </c>
      <c r="M275" s="66">
        <f t="shared" si="58"/>
        <v>-1594.5330296127563</v>
      </c>
      <c r="N275" s="12">
        <f>M275/(L275)/F275%</f>
        <v>-1.5945330296127564</v>
      </c>
    </row>
    <row r="276" spans="1:14" ht="15.75">
      <c r="A276" s="63">
        <v>30</v>
      </c>
      <c r="B276" s="64">
        <v>43150</v>
      </c>
      <c r="C276" s="60" t="s">
        <v>20</v>
      </c>
      <c r="D276" s="60" t="s">
        <v>21</v>
      </c>
      <c r="E276" s="61" t="s">
        <v>145</v>
      </c>
      <c r="F276" s="60">
        <v>390</v>
      </c>
      <c r="G276" s="61">
        <v>382</v>
      </c>
      <c r="H276" s="61">
        <v>395</v>
      </c>
      <c r="I276" s="61">
        <v>400</v>
      </c>
      <c r="J276" s="61">
        <v>405</v>
      </c>
      <c r="K276" s="61">
        <v>395</v>
      </c>
      <c r="L276" s="65">
        <f t="shared" si="60"/>
        <v>256.4102564102564</v>
      </c>
      <c r="M276" s="66">
        <f t="shared" si="58"/>
        <v>1282.051282051282</v>
      </c>
      <c r="N276" s="67">
        <f t="shared" si="59"/>
        <v>1.2820512820512822</v>
      </c>
    </row>
    <row r="277" spans="1:14" ht="15.75">
      <c r="A277" s="63">
        <v>31</v>
      </c>
      <c r="B277" s="64">
        <v>43150</v>
      </c>
      <c r="C277" s="60" t="s">
        <v>20</v>
      </c>
      <c r="D277" s="60" t="s">
        <v>94</v>
      </c>
      <c r="E277" s="61" t="s">
        <v>144</v>
      </c>
      <c r="F277" s="60">
        <v>290</v>
      </c>
      <c r="G277" s="61">
        <v>297</v>
      </c>
      <c r="H277" s="61">
        <v>286</v>
      </c>
      <c r="I277" s="61">
        <v>282</v>
      </c>
      <c r="J277" s="61">
        <v>278</v>
      </c>
      <c r="K277" s="61">
        <v>286.15</v>
      </c>
      <c r="L277" s="65">
        <f t="shared" si="60"/>
        <v>344.82758620689657</v>
      </c>
      <c r="M277" s="66">
        <f t="shared" si="58"/>
        <v>1327.5862068965596</v>
      </c>
      <c r="N277" s="67">
        <f t="shared" si="59"/>
        <v>1.3275862068965596</v>
      </c>
    </row>
    <row r="278" spans="1:14" ht="15.75">
      <c r="A278" s="63">
        <v>32</v>
      </c>
      <c r="B278" s="64">
        <v>43147</v>
      </c>
      <c r="C278" s="60" t="s">
        <v>20</v>
      </c>
      <c r="D278" s="60" t="s">
        <v>21</v>
      </c>
      <c r="E278" s="61" t="s">
        <v>479</v>
      </c>
      <c r="F278" s="60">
        <v>413</v>
      </c>
      <c r="G278" s="61">
        <v>403</v>
      </c>
      <c r="H278" s="61">
        <v>418</v>
      </c>
      <c r="I278" s="61">
        <v>423</v>
      </c>
      <c r="J278" s="61">
        <v>428</v>
      </c>
      <c r="K278" s="61">
        <v>403</v>
      </c>
      <c r="L278" s="65">
        <f t="shared" si="60"/>
        <v>242.13075060532688</v>
      </c>
      <c r="M278" s="66">
        <f t="shared" si="58"/>
        <v>-2421.3075060532688</v>
      </c>
      <c r="N278" s="12">
        <f>M278/(L278)/F278%</f>
        <v>-2.4213075060532687</v>
      </c>
    </row>
    <row r="279" spans="1:14" ht="15.75">
      <c r="A279" s="63">
        <v>33</v>
      </c>
      <c r="B279" s="64">
        <v>43146</v>
      </c>
      <c r="C279" s="60" t="s">
        <v>20</v>
      </c>
      <c r="D279" s="60" t="s">
        <v>21</v>
      </c>
      <c r="E279" s="61" t="s">
        <v>63</v>
      </c>
      <c r="F279" s="60">
        <v>376</v>
      </c>
      <c r="G279" s="61">
        <v>369</v>
      </c>
      <c r="H279" s="61">
        <v>380</v>
      </c>
      <c r="I279" s="61">
        <v>384</v>
      </c>
      <c r="J279" s="61">
        <v>388</v>
      </c>
      <c r="K279" s="61">
        <v>380</v>
      </c>
      <c r="L279" s="65">
        <f t="shared" si="60"/>
        <v>265.9574468085106</v>
      </c>
      <c r="M279" s="66">
        <f t="shared" si="58"/>
        <v>1063.8297872340424</v>
      </c>
      <c r="N279" s="67">
        <f t="shared" si="59"/>
        <v>1.0638297872340425</v>
      </c>
    </row>
    <row r="280" spans="1:14" ht="15.75">
      <c r="A280" s="63">
        <v>34</v>
      </c>
      <c r="B280" s="64">
        <v>43146</v>
      </c>
      <c r="C280" s="60" t="s">
        <v>20</v>
      </c>
      <c r="D280" s="60" t="s">
        <v>21</v>
      </c>
      <c r="E280" s="61" t="s">
        <v>295</v>
      </c>
      <c r="F280" s="60">
        <v>282</v>
      </c>
      <c r="G280" s="61">
        <v>275</v>
      </c>
      <c r="H280" s="61">
        <v>286</v>
      </c>
      <c r="I280" s="61">
        <v>290</v>
      </c>
      <c r="J280" s="61">
        <v>294</v>
      </c>
      <c r="K280" s="61">
        <v>275</v>
      </c>
      <c r="L280" s="65">
        <f aca="true" t="shared" si="61" ref="L280:L293">100000/F280</f>
        <v>354.6099290780142</v>
      </c>
      <c r="M280" s="66">
        <f aca="true" t="shared" si="62" ref="M280:M293">IF(D280="BUY",(K280-F280)*(L280),(F280-K280)*(L280))</f>
        <v>-2482.2695035460993</v>
      </c>
      <c r="N280" s="12">
        <f t="shared" si="59"/>
        <v>-2.482269503546099</v>
      </c>
    </row>
    <row r="281" spans="1:14" ht="15.75">
      <c r="A281" s="63">
        <v>35</v>
      </c>
      <c r="B281" s="64">
        <v>43146</v>
      </c>
      <c r="C281" s="60" t="s">
        <v>20</v>
      </c>
      <c r="D281" s="60" t="s">
        <v>21</v>
      </c>
      <c r="E281" s="61" t="s">
        <v>69</v>
      </c>
      <c r="F281" s="60">
        <v>2075</v>
      </c>
      <c r="G281" s="61">
        <v>2045</v>
      </c>
      <c r="H281" s="61">
        <v>2095</v>
      </c>
      <c r="I281" s="61">
        <v>2115</v>
      </c>
      <c r="J281" s="61">
        <v>2135</v>
      </c>
      <c r="K281" s="61">
        <v>2115</v>
      </c>
      <c r="L281" s="65">
        <f t="shared" si="61"/>
        <v>48.19277108433735</v>
      </c>
      <c r="M281" s="66">
        <f t="shared" si="62"/>
        <v>1927.710843373494</v>
      </c>
      <c r="N281" s="67">
        <f t="shared" si="59"/>
        <v>1.927710843373494</v>
      </c>
    </row>
    <row r="282" spans="1:14" ht="15.75">
      <c r="A282" s="63">
        <v>36</v>
      </c>
      <c r="B282" s="64">
        <v>43143</v>
      </c>
      <c r="C282" s="60" t="s">
        <v>20</v>
      </c>
      <c r="D282" s="60" t="s">
        <v>21</v>
      </c>
      <c r="E282" s="61" t="s">
        <v>481</v>
      </c>
      <c r="F282" s="60">
        <v>890</v>
      </c>
      <c r="G282" s="61">
        <v>870</v>
      </c>
      <c r="H282" s="61">
        <v>900</v>
      </c>
      <c r="I282" s="61">
        <v>910</v>
      </c>
      <c r="J282" s="61">
        <v>920</v>
      </c>
      <c r="K282" s="61">
        <v>900</v>
      </c>
      <c r="L282" s="65">
        <f>100000/F282</f>
        <v>112.35955056179775</v>
      </c>
      <c r="M282" s="66">
        <f>IF(D282="BUY",(K282-F282)*(L282),(F282-K282)*(L282))</f>
        <v>1123.5955056179776</v>
      </c>
      <c r="N282" s="67">
        <f t="shared" si="59"/>
        <v>1.1235955056179774</v>
      </c>
    </row>
    <row r="283" spans="1:14" ht="15.75">
      <c r="A283" s="63">
        <v>37</v>
      </c>
      <c r="B283" s="64">
        <v>43143</v>
      </c>
      <c r="C283" s="60" t="s">
        <v>20</v>
      </c>
      <c r="D283" s="60" t="s">
        <v>21</v>
      </c>
      <c r="E283" s="61" t="s">
        <v>470</v>
      </c>
      <c r="F283" s="60">
        <v>331</v>
      </c>
      <c r="G283" s="61">
        <v>324</v>
      </c>
      <c r="H283" s="61">
        <v>335</v>
      </c>
      <c r="I283" s="61">
        <v>339</v>
      </c>
      <c r="J283" s="61">
        <v>343</v>
      </c>
      <c r="K283" s="61">
        <v>324</v>
      </c>
      <c r="L283" s="65">
        <f>100000/F283</f>
        <v>302.11480362537765</v>
      </c>
      <c r="M283" s="66">
        <f>IF(D283="BUY",(K283-F283)*(L283),(F283-K283)*(L283))</f>
        <v>-2114.8036253776436</v>
      </c>
      <c r="N283" s="12">
        <f t="shared" si="59"/>
        <v>-2.1148036253776437</v>
      </c>
    </row>
    <row r="284" spans="1:14" ht="15.75">
      <c r="A284" s="63">
        <v>38</v>
      </c>
      <c r="B284" s="64">
        <v>43143</v>
      </c>
      <c r="C284" s="60" t="s">
        <v>20</v>
      </c>
      <c r="D284" s="60" t="s">
        <v>21</v>
      </c>
      <c r="E284" s="61" t="s">
        <v>126</v>
      </c>
      <c r="F284" s="60">
        <v>985</v>
      </c>
      <c r="G284" s="61">
        <v>90</v>
      </c>
      <c r="H284" s="61">
        <v>995</v>
      </c>
      <c r="I284" s="61">
        <v>1005</v>
      </c>
      <c r="J284" s="61">
        <v>1015</v>
      </c>
      <c r="K284" s="61">
        <v>995</v>
      </c>
      <c r="L284" s="65">
        <f>100000/F284</f>
        <v>101.5228426395939</v>
      </c>
      <c r="M284" s="66">
        <f>IF(D284="BUY",(K284-F284)*(L284),(F284-K284)*(L284))</f>
        <v>1015.2284263959391</v>
      </c>
      <c r="N284" s="67">
        <f t="shared" si="59"/>
        <v>1.015228426395939</v>
      </c>
    </row>
    <row r="285" spans="1:14" ht="15.75">
      <c r="A285" s="63">
        <v>39</v>
      </c>
      <c r="B285" s="64">
        <v>43140</v>
      </c>
      <c r="C285" s="60" t="s">
        <v>20</v>
      </c>
      <c r="D285" s="60" t="s">
        <v>21</v>
      </c>
      <c r="E285" s="61" t="s">
        <v>224</v>
      </c>
      <c r="F285" s="60">
        <v>790</v>
      </c>
      <c r="G285" s="61">
        <v>770</v>
      </c>
      <c r="H285" s="61">
        <v>800</v>
      </c>
      <c r="I285" s="61">
        <v>810</v>
      </c>
      <c r="J285" s="61">
        <v>820</v>
      </c>
      <c r="K285" s="61">
        <v>810</v>
      </c>
      <c r="L285" s="65">
        <f t="shared" si="61"/>
        <v>126.58227848101266</v>
      </c>
      <c r="M285" s="66">
        <f t="shared" si="62"/>
        <v>2531.6455696202534</v>
      </c>
      <c r="N285" s="67">
        <f t="shared" si="59"/>
        <v>2.531645569620253</v>
      </c>
    </row>
    <row r="286" spans="1:14" ht="15.75">
      <c r="A286" s="63">
        <v>40</v>
      </c>
      <c r="B286" s="64">
        <v>43140</v>
      </c>
      <c r="C286" s="60" t="s">
        <v>20</v>
      </c>
      <c r="D286" s="60" t="s">
        <v>21</v>
      </c>
      <c r="E286" s="61" t="s">
        <v>480</v>
      </c>
      <c r="F286" s="60">
        <v>577.5</v>
      </c>
      <c r="G286" s="61">
        <v>566</v>
      </c>
      <c r="H286" s="61">
        <v>584</v>
      </c>
      <c r="I286" s="61">
        <v>590</v>
      </c>
      <c r="J286" s="61">
        <v>596</v>
      </c>
      <c r="K286" s="61">
        <v>566</v>
      </c>
      <c r="L286" s="65">
        <f>100000/F286</f>
        <v>173.16017316017317</v>
      </c>
      <c r="M286" s="66">
        <f>IF(D286="BUY",(K286-F286)*(L286),(F286-K286)*(L286))</f>
        <v>-1991.3419913419914</v>
      </c>
      <c r="N286" s="12">
        <f t="shared" si="59"/>
        <v>-1.9913419913419912</v>
      </c>
    </row>
    <row r="287" spans="1:14" ht="15.75">
      <c r="A287" s="63">
        <v>41</v>
      </c>
      <c r="B287" s="64">
        <v>43140</v>
      </c>
      <c r="C287" s="60" t="s">
        <v>20</v>
      </c>
      <c r="D287" s="60" t="s">
        <v>21</v>
      </c>
      <c r="E287" s="61" t="s">
        <v>205</v>
      </c>
      <c r="F287" s="60">
        <v>196</v>
      </c>
      <c r="G287" s="61">
        <v>190</v>
      </c>
      <c r="H287" s="61">
        <v>199</v>
      </c>
      <c r="I287" s="61">
        <v>202</v>
      </c>
      <c r="J287" s="61">
        <v>204</v>
      </c>
      <c r="K287" s="61">
        <v>202</v>
      </c>
      <c r="L287" s="65">
        <f>100000/F287</f>
        <v>510.2040816326531</v>
      </c>
      <c r="M287" s="66">
        <f>IF(D287="BUY",(K287-F287)*(L287),(F287-K287)*(L287))</f>
        <v>3061.2244897959185</v>
      </c>
      <c r="N287" s="67">
        <f t="shared" si="59"/>
        <v>3.061224489795918</v>
      </c>
    </row>
    <row r="288" spans="1:14" ht="15.75">
      <c r="A288" s="63">
        <v>42</v>
      </c>
      <c r="B288" s="64">
        <v>43140</v>
      </c>
      <c r="C288" s="60" t="s">
        <v>20</v>
      </c>
      <c r="D288" s="60" t="s">
        <v>21</v>
      </c>
      <c r="E288" s="61" t="s">
        <v>183</v>
      </c>
      <c r="F288" s="60">
        <v>475</v>
      </c>
      <c r="G288" s="61">
        <v>465</v>
      </c>
      <c r="H288" s="61">
        <v>480</v>
      </c>
      <c r="I288" s="61">
        <v>485</v>
      </c>
      <c r="J288" s="61">
        <v>490</v>
      </c>
      <c r="K288" s="61">
        <v>465</v>
      </c>
      <c r="L288" s="65">
        <f>100000/F288</f>
        <v>210.52631578947367</v>
      </c>
      <c r="M288" s="66">
        <f>IF(D288="BUY",(K288-F288)*(L288),(F288-K288)*(L288))</f>
        <v>-2105.2631578947367</v>
      </c>
      <c r="N288" s="12">
        <f t="shared" si="59"/>
        <v>-2.1052631578947367</v>
      </c>
    </row>
    <row r="289" spans="1:14" ht="15.75">
      <c r="A289" s="63">
        <v>43</v>
      </c>
      <c r="B289" s="64">
        <v>43140</v>
      </c>
      <c r="C289" s="60" t="s">
        <v>20</v>
      </c>
      <c r="D289" s="60" t="s">
        <v>21</v>
      </c>
      <c r="E289" s="61" t="s">
        <v>217</v>
      </c>
      <c r="F289" s="60">
        <v>804</v>
      </c>
      <c r="G289" s="61">
        <v>787</v>
      </c>
      <c r="H289" s="61">
        <v>814</v>
      </c>
      <c r="I289" s="61">
        <v>824</v>
      </c>
      <c r="J289" s="61">
        <v>834</v>
      </c>
      <c r="K289" s="61">
        <v>814</v>
      </c>
      <c r="L289" s="65">
        <f>100000/F289</f>
        <v>124.37810945273633</v>
      </c>
      <c r="M289" s="66">
        <f>IF(D289="BUY",(K289-F289)*(L289),(F289-K289)*(L289))</f>
        <v>1243.7810945273632</v>
      </c>
      <c r="N289" s="67">
        <f t="shared" si="59"/>
        <v>1.2437810945273633</v>
      </c>
    </row>
    <row r="290" spans="1:14" ht="15.75">
      <c r="A290" s="63">
        <v>44</v>
      </c>
      <c r="B290" s="64">
        <v>43139</v>
      </c>
      <c r="C290" s="60" t="s">
        <v>20</v>
      </c>
      <c r="D290" s="60" t="s">
        <v>21</v>
      </c>
      <c r="E290" s="61" t="s">
        <v>102</v>
      </c>
      <c r="F290" s="60">
        <v>760</v>
      </c>
      <c r="G290" s="61">
        <v>743</v>
      </c>
      <c r="H290" s="61">
        <v>770</v>
      </c>
      <c r="I290" s="61">
        <v>780</v>
      </c>
      <c r="J290" s="61">
        <v>790</v>
      </c>
      <c r="K290" s="61">
        <v>780</v>
      </c>
      <c r="L290" s="65">
        <f t="shared" si="61"/>
        <v>131.57894736842104</v>
      </c>
      <c r="M290" s="66">
        <f t="shared" si="62"/>
        <v>2631.578947368421</v>
      </c>
      <c r="N290" s="67">
        <f t="shared" si="59"/>
        <v>2.6315789473684212</v>
      </c>
    </row>
    <row r="291" spans="1:14" ht="15.75">
      <c r="A291" s="63">
        <v>45</v>
      </c>
      <c r="B291" s="64">
        <v>43139</v>
      </c>
      <c r="C291" s="60" t="s">
        <v>20</v>
      </c>
      <c r="D291" s="60" t="s">
        <v>21</v>
      </c>
      <c r="E291" s="61" t="s">
        <v>433</v>
      </c>
      <c r="F291" s="60">
        <v>460</v>
      </c>
      <c r="G291" s="61">
        <v>450</v>
      </c>
      <c r="H291" s="61">
        <v>465</v>
      </c>
      <c r="I291" s="61">
        <v>470</v>
      </c>
      <c r="J291" s="61">
        <v>475</v>
      </c>
      <c r="K291" s="61">
        <v>475</v>
      </c>
      <c r="L291" s="65">
        <f t="shared" si="61"/>
        <v>217.3913043478261</v>
      </c>
      <c r="M291" s="66">
        <f t="shared" si="62"/>
        <v>3260.8695652173915</v>
      </c>
      <c r="N291" s="67">
        <f aca="true" t="shared" si="63" ref="N291:N302">M291/(L291)/F291%</f>
        <v>3.2608695652173916</v>
      </c>
    </row>
    <row r="292" spans="1:14" ht="15.75">
      <c r="A292" s="63">
        <v>46</v>
      </c>
      <c r="B292" s="64">
        <v>43139</v>
      </c>
      <c r="C292" s="60" t="s">
        <v>20</v>
      </c>
      <c r="D292" s="60" t="s">
        <v>21</v>
      </c>
      <c r="E292" s="61" t="s">
        <v>276</v>
      </c>
      <c r="F292" s="60">
        <v>706</v>
      </c>
      <c r="G292" s="61">
        <v>692</v>
      </c>
      <c r="H292" s="61">
        <v>714</v>
      </c>
      <c r="I292" s="61">
        <v>722</v>
      </c>
      <c r="J292" s="61">
        <v>730</v>
      </c>
      <c r="K292" s="61">
        <v>714</v>
      </c>
      <c r="L292" s="65">
        <f t="shared" si="61"/>
        <v>141.643059490085</v>
      </c>
      <c r="M292" s="66">
        <f t="shared" si="62"/>
        <v>1133.14447592068</v>
      </c>
      <c r="N292" s="67">
        <f t="shared" si="63"/>
        <v>1.13314447592068</v>
      </c>
    </row>
    <row r="293" spans="1:14" ht="15.75">
      <c r="A293" s="63">
        <v>47</v>
      </c>
      <c r="B293" s="64">
        <v>43138</v>
      </c>
      <c r="C293" s="60" t="s">
        <v>20</v>
      </c>
      <c r="D293" s="60" t="s">
        <v>21</v>
      </c>
      <c r="E293" s="61" t="s">
        <v>131</v>
      </c>
      <c r="F293" s="60">
        <v>490</v>
      </c>
      <c r="G293" s="61">
        <v>480</v>
      </c>
      <c r="H293" s="61">
        <v>495</v>
      </c>
      <c r="I293" s="61">
        <v>500</v>
      </c>
      <c r="J293" s="61">
        <v>505</v>
      </c>
      <c r="K293" s="61">
        <v>480</v>
      </c>
      <c r="L293" s="65">
        <f t="shared" si="61"/>
        <v>204.08163265306123</v>
      </c>
      <c r="M293" s="66">
        <f t="shared" si="62"/>
        <v>-2040.8163265306123</v>
      </c>
      <c r="N293" s="12">
        <f t="shared" si="63"/>
        <v>-2.0408163265306123</v>
      </c>
    </row>
    <row r="294" spans="1:14" ht="15.75">
      <c r="A294" s="63">
        <v>48</v>
      </c>
      <c r="B294" s="64">
        <v>43138</v>
      </c>
      <c r="C294" s="60" t="s">
        <v>20</v>
      </c>
      <c r="D294" s="60" t="s">
        <v>21</v>
      </c>
      <c r="E294" s="61" t="s">
        <v>210</v>
      </c>
      <c r="F294" s="60">
        <v>990</v>
      </c>
      <c r="G294" s="61">
        <v>974</v>
      </c>
      <c r="H294" s="61">
        <v>1000</v>
      </c>
      <c r="I294" s="61">
        <v>1010</v>
      </c>
      <c r="J294" s="61">
        <v>1020</v>
      </c>
      <c r="K294" s="61">
        <v>1020</v>
      </c>
      <c r="L294" s="65">
        <f aca="true" t="shared" si="64" ref="L294:L301">100000/F294</f>
        <v>101.01010101010101</v>
      </c>
      <c r="M294" s="66">
        <f aca="true" t="shared" si="65" ref="M294:M299">IF(D294="BUY",(K294-F294)*(L294),(F294-K294)*(L294))</f>
        <v>3030.3030303030305</v>
      </c>
      <c r="N294" s="67">
        <f t="shared" si="63"/>
        <v>3.0303030303030303</v>
      </c>
    </row>
    <row r="295" spans="1:14" ht="15.75">
      <c r="A295" s="63">
        <v>49</v>
      </c>
      <c r="B295" s="64">
        <v>43138</v>
      </c>
      <c r="C295" s="60" t="s">
        <v>20</v>
      </c>
      <c r="D295" s="60" t="s">
        <v>21</v>
      </c>
      <c r="E295" s="61" t="s">
        <v>409</v>
      </c>
      <c r="F295" s="60">
        <v>287</v>
      </c>
      <c r="G295" s="61">
        <v>281</v>
      </c>
      <c r="H295" s="61">
        <v>290</v>
      </c>
      <c r="I295" s="61">
        <v>293</v>
      </c>
      <c r="J295" s="61">
        <v>296</v>
      </c>
      <c r="K295" s="61">
        <v>296</v>
      </c>
      <c r="L295" s="65">
        <f t="shared" si="64"/>
        <v>348.4320557491289</v>
      </c>
      <c r="M295" s="66">
        <f t="shared" si="65"/>
        <v>3135.88850174216</v>
      </c>
      <c r="N295" s="67">
        <f t="shared" si="63"/>
        <v>3.1358885017421603</v>
      </c>
    </row>
    <row r="296" spans="1:14" ht="15.75">
      <c r="A296" s="63">
        <v>50</v>
      </c>
      <c r="B296" s="64">
        <v>43137</v>
      </c>
      <c r="C296" s="60" t="s">
        <v>20</v>
      </c>
      <c r="D296" s="60" t="s">
        <v>21</v>
      </c>
      <c r="E296" s="61" t="s">
        <v>295</v>
      </c>
      <c r="F296" s="60">
        <v>228</v>
      </c>
      <c r="G296" s="61">
        <v>222</v>
      </c>
      <c r="H296" s="61">
        <v>231</v>
      </c>
      <c r="I296" s="61">
        <v>234</v>
      </c>
      <c r="J296" s="61">
        <v>237</v>
      </c>
      <c r="K296" s="61">
        <v>242</v>
      </c>
      <c r="L296" s="65">
        <f t="shared" si="64"/>
        <v>438.5964912280702</v>
      </c>
      <c r="M296" s="66">
        <f t="shared" si="65"/>
        <v>6140.350877192983</v>
      </c>
      <c r="N296" s="67">
        <f t="shared" si="63"/>
        <v>6.140350877192983</v>
      </c>
    </row>
    <row r="297" spans="1:14" ht="15.75">
      <c r="A297" s="63">
        <v>51</v>
      </c>
      <c r="B297" s="64">
        <v>43137</v>
      </c>
      <c r="C297" s="60" t="s">
        <v>20</v>
      </c>
      <c r="D297" s="60" t="s">
        <v>21</v>
      </c>
      <c r="E297" s="61" t="s">
        <v>145</v>
      </c>
      <c r="F297" s="60">
        <v>326</v>
      </c>
      <c r="G297" s="61">
        <v>320</v>
      </c>
      <c r="H297" s="61">
        <v>330</v>
      </c>
      <c r="I297" s="61">
        <v>334</v>
      </c>
      <c r="J297" s="61">
        <v>338</v>
      </c>
      <c r="K297" s="61">
        <v>338</v>
      </c>
      <c r="L297" s="65">
        <f t="shared" si="64"/>
        <v>306.7484662576687</v>
      </c>
      <c r="M297" s="66">
        <f t="shared" si="65"/>
        <v>3680.9815950920247</v>
      </c>
      <c r="N297" s="67">
        <f t="shared" si="63"/>
        <v>3.6809815950920246</v>
      </c>
    </row>
    <row r="298" spans="1:14" ht="15.75">
      <c r="A298" s="63">
        <v>52</v>
      </c>
      <c r="B298" s="64">
        <v>43136</v>
      </c>
      <c r="C298" s="60" t="s">
        <v>20</v>
      </c>
      <c r="D298" s="60" t="s">
        <v>21</v>
      </c>
      <c r="E298" s="61" t="s">
        <v>192</v>
      </c>
      <c r="F298" s="60">
        <v>628</v>
      </c>
      <c r="G298" s="61">
        <v>615</v>
      </c>
      <c r="H298" s="61">
        <v>635</v>
      </c>
      <c r="I298" s="61">
        <v>641</v>
      </c>
      <c r="J298" s="61">
        <v>648</v>
      </c>
      <c r="K298" s="61">
        <v>616</v>
      </c>
      <c r="L298" s="65">
        <f t="shared" si="64"/>
        <v>159.23566878980893</v>
      </c>
      <c r="M298" s="66">
        <f t="shared" si="65"/>
        <v>-1910.8280254777071</v>
      </c>
      <c r="N298" s="12">
        <f t="shared" si="63"/>
        <v>-1.910828025477707</v>
      </c>
    </row>
    <row r="299" spans="1:14" ht="15.75">
      <c r="A299" s="63">
        <v>53</v>
      </c>
      <c r="B299" s="64">
        <v>43136</v>
      </c>
      <c r="C299" s="60" t="s">
        <v>20</v>
      </c>
      <c r="D299" s="60" t="s">
        <v>21</v>
      </c>
      <c r="E299" s="61" t="s">
        <v>25</v>
      </c>
      <c r="F299" s="60">
        <v>873</v>
      </c>
      <c r="G299" s="61">
        <v>857</v>
      </c>
      <c r="H299" s="61">
        <v>883</v>
      </c>
      <c r="I299" s="61">
        <v>893</v>
      </c>
      <c r="J299" s="61">
        <v>903</v>
      </c>
      <c r="K299" s="61">
        <v>893</v>
      </c>
      <c r="L299" s="65">
        <f t="shared" si="64"/>
        <v>114.5475372279496</v>
      </c>
      <c r="M299" s="66">
        <f t="shared" si="65"/>
        <v>2290.950744558992</v>
      </c>
      <c r="N299" s="67">
        <f t="shared" si="63"/>
        <v>2.290950744558992</v>
      </c>
    </row>
    <row r="300" spans="1:14" ht="15.75">
      <c r="A300" s="63">
        <v>54</v>
      </c>
      <c r="B300" s="64">
        <v>43136</v>
      </c>
      <c r="C300" s="60" t="s">
        <v>20</v>
      </c>
      <c r="D300" s="60" t="s">
        <v>21</v>
      </c>
      <c r="E300" s="61" t="s">
        <v>113</v>
      </c>
      <c r="F300" s="60">
        <v>277</v>
      </c>
      <c r="G300" s="61">
        <v>271</v>
      </c>
      <c r="H300" s="61">
        <v>281</v>
      </c>
      <c r="I300" s="61">
        <v>285</v>
      </c>
      <c r="J300" s="61">
        <v>289</v>
      </c>
      <c r="K300" s="61">
        <v>281</v>
      </c>
      <c r="L300" s="65">
        <f t="shared" si="64"/>
        <v>361.01083032490976</v>
      </c>
      <c r="M300" s="66">
        <f aca="true" t="shared" si="66" ref="M300:M306">IF(D300="BUY",(K300-F300)*(L300),(F300-K300)*(L300))</f>
        <v>1444.043321299639</v>
      </c>
      <c r="N300" s="67">
        <f t="shared" si="63"/>
        <v>1.444043321299639</v>
      </c>
    </row>
    <row r="301" spans="1:14" ht="15.75">
      <c r="A301" s="63">
        <v>55</v>
      </c>
      <c r="B301" s="64">
        <v>43133</v>
      </c>
      <c r="C301" s="60" t="s">
        <v>20</v>
      </c>
      <c r="D301" s="60" t="s">
        <v>21</v>
      </c>
      <c r="E301" s="61" t="s">
        <v>192</v>
      </c>
      <c r="F301" s="60">
        <v>620</v>
      </c>
      <c r="G301" s="61">
        <v>608</v>
      </c>
      <c r="H301" s="61">
        <v>626</v>
      </c>
      <c r="I301" s="61">
        <v>632</v>
      </c>
      <c r="J301" s="61">
        <v>638</v>
      </c>
      <c r="K301" s="61">
        <v>626</v>
      </c>
      <c r="L301" s="65">
        <f t="shared" si="64"/>
        <v>161.29032258064515</v>
      </c>
      <c r="M301" s="66">
        <f t="shared" si="66"/>
        <v>967.741935483871</v>
      </c>
      <c r="N301" s="67">
        <f t="shared" si="63"/>
        <v>0.9677419354838709</v>
      </c>
    </row>
    <row r="302" spans="1:14" ht="15.75">
      <c r="A302" s="63">
        <v>56</v>
      </c>
      <c r="B302" s="64">
        <v>43133</v>
      </c>
      <c r="C302" s="60" t="s">
        <v>20</v>
      </c>
      <c r="D302" s="60" t="s">
        <v>21</v>
      </c>
      <c r="E302" s="61" t="s">
        <v>477</v>
      </c>
      <c r="F302" s="60">
        <v>163</v>
      </c>
      <c r="G302" s="61">
        <v>158</v>
      </c>
      <c r="H302" s="61">
        <v>166</v>
      </c>
      <c r="I302" s="61">
        <v>169</v>
      </c>
      <c r="J302" s="61">
        <v>172</v>
      </c>
      <c r="K302" s="61">
        <v>158</v>
      </c>
      <c r="L302" s="65">
        <f>100000/F302</f>
        <v>613.4969325153374</v>
      </c>
      <c r="M302" s="66">
        <f t="shared" si="66"/>
        <v>-3067.4846625766872</v>
      </c>
      <c r="N302" s="12">
        <f t="shared" si="63"/>
        <v>-3.067484662576687</v>
      </c>
    </row>
    <row r="303" spans="1:14" ht="15.75">
      <c r="A303" s="63">
        <v>57</v>
      </c>
      <c r="B303" s="64">
        <v>43132</v>
      </c>
      <c r="C303" s="60" t="s">
        <v>20</v>
      </c>
      <c r="D303" s="60" t="s">
        <v>21</v>
      </c>
      <c r="E303" s="61" t="s">
        <v>44</v>
      </c>
      <c r="F303" s="60">
        <v>1127</v>
      </c>
      <c r="G303" s="61">
        <v>1107</v>
      </c>
      <c r="H303" s="61">
        <v>1138</v>
      </c>
      <c r="I303" s="61">
        <v>1149</v>
      </c>
      <c r="J303" s="61">
        <v>1160</v>
      </c>
      <c r="K303" s="61">
        <v>1107</v>
      </c>
      <c r="L303" s="65">
        <f>100000/F303</f>
        <v>88.73114463176574</v>
      </c>
      <c r="M303" s="66">
        <f t="shared" si="66"/>
        <v>-1774.6228926353149</v>
      </c>
      <c r="N303" s="12">
        <f>M303/(L303)/F303%</f>
        <v>-1.7746228926353151</v>
      </c>
    </row>
    <row r="304" spans="1:14" ht="15.75">
      <c r="A304" s="63">
        <v>58</v>
      </c>
      <c r="B304" s="64">
        <v>43132</v>
      </c>
      <c r="C304" s="60" t="s">
        <v>20</v>
      </c>
      <c r="D304" s="60" t="s">
        <v>21</v>
      </c>
      <c r="E304" s="61" t="s">
        <v>113</v>
      </c>
      <c r="F304" s="60">
        <v>285</v>
      </c>
      <c r="G304" s="61">
        <v>275</v>
      </c>
      <c r="H304" s="61">
        <v>290</v>
      </c>
      <c r="I304" s="61">
        <v>295</v>
      </c>
      <c r="J304" s="61">
        <v>300</v>
      </c>
      <c r="K304" s="61">
        <v>290</v>
      </c>
      <c r="L304" s="65">
        <f>100000/F304</f>
        <v>350.87719298245617</v>
      </c>
      <c r="M304" s="66">
        <f t="shared" si="66"/>
        <v>1754.3859649122808</v>
      </c>
      <c r="N304" s="67">
        <f>M304/(L304)/F304%</f>
        <v>1.7543859649122806</v>
      </c>
    </row>
    <row r="305" spans="1:14" ht="15.75">
      <c r="A305" s="63">
        <v>59</v>
      </c>
      <c r="B305" s="64">
        <v>43132</v>
      </c>
      <c r="C305" s="60" t="s">
        <v>20</v>
      </c>
      <c r="D305" s="60" t="s">
        <v>21</v>
      </c>
      <c r="E305" s="61" t="s">
        <v>24</v>
      </c>
      <c r="F305" s="60">
        <v>1865</v>
      </c>
      <c r="G305" s="61">
        <v>1830</v>
      </c>
      <c r="H305" s="61">
        <v>1885</v>
      </c>
      <c r="I305" s="61">
        <v>1905</v>
      </c>
      <c r="J305" s="61">
        <v>1925</v>
      </c>
      <c r="K305" s="61">
        <v>1885</v>
      </c>
      <c r="L305" s="65">
        <f>100000/F305</f>
        <v>53.61930294906166</v>
      </c>
      <c r="M305" s="66">
        <f t="shared" si="66"/>
        <v>1072.3860589812332</v>
      </c>
      <c r="N305" s="67">
        <f>M305/(L305)/F305%</f>
        <v>1.0723860589812333</v>
      </c>
    </row>
    <row r="306" spans="1:14" ht="15.75">
      <c r="A306" s="63">
        <v>60</v>
      </c>
      <c r="B306" s="64">
        <v>43132</v>
      </c>
      <c r="C306" s="60" t="s">
        <v>20</v>
      </c>
      <c r="D306" s="60" t="s">
        <v>21</v>
      </c>
      <c r="E306" s="61" t="s">
        <v>25</v>
      </c>
      <c r="F306" s="60">
        <v>855</v>
      </c>
      <c r="G306" s="61">
        <v>835</v>
      </c>
      <c r="H306" s="61">
        <v>865</v>
      </c>
      <c r="I306" s="61">
        <v>875</v>
      </c>
      <c r="J306" s="61">
        <v>885</v>
      </c>
      <c r="K306" s="61">
        <v>875</v>
      </c>
      <c r="L306" s="65">
        <f>100000/F306</f>
        <v>116.95906432748538</v>
      </c>
      <c r="M306" s="66">
        <f t="shared" si="66"/>
        <v>2339.1812865497077</v>
      </c>
      <c r="N306" s="67">
        <f>M306/(L306)/F306%</f>
        <v>2.3391812865497075</v>
      </c>
    </row>
    <row r="308" spans="1:14" ht="15.75">
      <c r="A308" s="13" t="s">
        <v>26</v>
      </c>
      <c r="B308" s="14"/>
      <c r="C308" s="15"/>
      <c r="D308" s="16"/>
      <c r="E308" s="17"/>
      <c r="F308" s="17"/>
      <c r="G308" s="18"/>
      <c r="H308" s="19"/>
      <c r="I308" s="19"/>
      <c r="J308" s="19"/>
      <c r="K308" s="20"/>
      <c r="L308" s="21"/>
      <c r="N308" s="75"/>
    </row>
    <row r="309" spans="1:12" ht="15.75">
      <c r="A309" s="13" t="s">
        <v>27</v>
      </c>
      <c r="B309" s="23"/>
      <c r="C309" s="15"/>
      <c r="D309" s="16"/>
      <c r="E309" s="17"/>
      <c r="F309" s="17"/>
      <c r="G309" s="18"/>
      <c r="H309" s="17"/>
      <c r="I309" s="17"/>
      <c r="J309" s="17"/>
      <c r="K309" s="20"/>
      <c r="L309" s="21"/>
    </row>
    <row r="310" spans="1:14" ht="15.75">
      <c r="A310" s="13" t="s">
        <v>27</v>
      </c>
      <c r="B310" s="23"/>
      <c r="C310" s="24"/>
      <c r="D310" s="25"/>
      <c r="E310" s="26"/>
      <c r="F310" s="26"/>
      <c r="G310" s="27"/>
      <c r="H310" s="26"/>
      <c r="I310" s="26"/>
      <c r="J310" s="26"/>
      <c r="K310" s="26"/>
      <c r="L310" s="21"/>
      <c r="M310" s="21"/>
      <c r="N310" s="72"/>
    </row>
    <row r="311" spans="1:14" ht="16.5" thickBot="1">
      <c r="A311" s="68"/>
      <c r="B311" s="69"/>
      <c r="C311" s="26"/>
      <c r="D311" s="26"/>
      <c r="E311" s="26"/>
      <c r="F311" s="29"/>
      <c r="G311" s="30"/>
      <c r="H311" s="31" t="s">
        <v>28</v>
      </c>
      <c r="I311" s="31"/>
      <c r="J311" s="29"/>
      <c r="K311" s="29"/>
      <c r="L311" s="21"/>
      <c r="M311" s="71"/>
      <c r="N311" s="72"/>
    </row>
    <row r="312" spans="1:13" ht="15.75">
      <c r="A312" s="68"/>
      <c r="B312" s="69"/>
      <c r="C312" s="84" t="s">
        <v>29</v>
      </c>
      <c r="D312" s="84"/>
      <c r="E312" s="33">
        <v>60</v>
      </c>
      <c r="F312" s="34">
        <f>F313+F314+F315+F316+F317+F318</f>
        <v>100</v>
      </c>
      <c r="G312" s="35">
        <v>60</v>
      </c>
      <c r="H312" s="36">
        <f>G313/G312%</f>
        <v>70</v>
      </c>
      <c r="I312" s="36"/>
      <c r="J312" s="29"/>
      <c r="K312" s="29"/>
      <c r="L312" s="70"/>
      <c r="M312" s="71"/>
    </row>
    <row r="313" spans="1:14" ht="15.75">
      <c r="A313" s="68"/>
      <c r="B313" s="69"/>
      <c r="C313" s="80" t="s">
        <v>30</v>
      </c>
      <c r="D313" s="80"/>
      <c r="E313" s="37">
        <v>42</v>
      </c>
      <c r="F313" s="38">
        <f>(E313/E312)*100</f>
        <v>70</v>
      </c>
      <c r="G313" s="35">
        <v>42</v>
      </c>
      <c r="H313" s="32"/>
      <c r="I313" s="32"/>
      <c r="J313" s="29"/>
      <c r="K313" s="29"/>
      <c r="L313" s="70"/>
      <c r="M313" s="71"/>
      <c r="N313" s="72"/>
    </row>
    <row r="314" spans="1:14" ht="15.75">
      <c r="A314" s="68"/>
      <c r="B314" s="69"/>
      <c r="C314" s="80" t="s">
        <v>32</v>
      </c>
      <c r="D314" s="80"/>
      <c r="E314" s="37">
        <v>0</v>
      </c>
      <c r="F314" s="38">
        <f>(E314/E312)*100</f>
        <v>0</v>
      </c>
      <c r="G314" s="40"/>
      <c r="H314" s="35"/>
      <c r="I314" s="35"/>
      <c r="J314" s="29"/>
      <c r="L314" s="70"/>
      <c r="M314" s="71"/>
      <c r="N314" s="72"/>
    </row>
    <row r="315" spans="1:14" ht="15.75">
      <c r="A315" s="68"/>
      <c r="B315" s="69"/>
      <c r="C315" s="80" t="s">
        <v>33</v>
      </c>
      <c r="D315" s="80"/>
      <c r="E315" s="37">
        <v>0</v>
      </c>
      <c r="F315" s="38">
        <f>(E315/E312)*100</f>
        <v>0</v>
      </c>
      <c r="G315" s="40"/>
      <c r="H315" s="35"/>
      <c r="I315" s="35"/>
      <c r="J315" s="29"/>
      <c r="K315" s="29"/>
      <c r="L315" s="29"/>
      <c r="M315" s="71"/>
      <c r="N315" s="72"/>
    </row>
    <row r="316" spans="1:14" ht="15.75">
      <c r="A316" s="68"/>
      <c r="B316" s="69"/>
      <c r="C316" s="80" t="s">
        <v>34</v>
      </c>
      <c r="D316" s="80"/>
      <c r="E316" s="37">
        <v>18</v>
      </c>
      <c r="F316" s="38">
        <f>(E316/E312)*100</f>
        <v>30</v>
      </c>
      <c r="G316" s="40"/>
      <c r="H316" s="26" t="s">
        <v>35</v>
      </c>
      <c r="I316" s="26"/>
      <c r="J316" s="29"/>
      <c r="K316" s="29"/>
      <c r="L316" s="70"/>
      <c r="M316" s="71"/>
      <c r="N316" s="72"/>
    </row>
    <row r="317" spans="1:14" ht="15.75">
      <c r="A317" s="68"/>
      <c r="B317" s="69"/>
      <c r="C317" s="80" t="s">
        <v>36</v>
      </c>
      <c r="D317" s="80"/>
      <c r="E317" s="37">
        <v>0</v>
      </c>
      <c r="F317" s="38">
        <f>(E317/E312)*100</f>
        <v>0</v>
      </c>
      <c r="G317" s="40"/>
      <c r="H317" s="26"/>
      <c r="I317" s="26"/>
      <c r="J317" s="29"/>
      <c r="K317" s="29"/>
      <c r="L317" s="70"/>
      <c r="M317" s="71"/>
      <c r="N317" s="72"/>
    </row>
    <row r="318" spans="1:14" ht="16.5" thickBot="1">
      <c r="A318" s="68"/>
      <c r="B318" s="69"/>
      <c r="C318" s="81" t="s">
        <v>37</v>
      </c>
      <c r="D318" s="81"/>
      <c r="E318" s="42"/>
      <c r="F318" s="43">
        <f>(E318/E312)*100</f>
        <v>0</v>
      </c>
      <c r="G318" s="40"/>
      <c r="H318" s="26"/>
      <c r="I318" s="26"/>
      <c r="J318" s="29"/>
      <c r="K318" s="29"/>
      <c r="L318" s="70"/>
      <c r="M318" s="71"/>
      <c r="N318" s="72"/>
    </row>
    <row r="319" spans="1:14" ht="15.75">
      <c r="A319" s="45" t="s">
        <v>38</v>
      </c>
      <c r="B319" s="14"/>
      <c r="C319" s="15"/>
      <c r="D319" s="15"/>
      <c r="E319" s="17"/>
      <c r="F319" s="17"/>
      <c r="G319" s="46"/>
      <c r="H319" s="47"/>
      <c r="I319" s="47"/>
      <c r="J319" s="47"/>
      <c r="K319" s="17"/>
      <c r="L319" s="21"/>
      <c r="M319" s="44"/>
      <c r="N319" s="44"/>
    </row>
    <row r="320" spans="1:14" ht="15.75">
      <c r="A320" s="16" t="s">
        <v>39</v>
      </c>
      <c r="B320" s="14"/>
      <c r="C320" s="48"/>
      <c r="D320" s="49"/>
      <c r="E320" s="50"/>
      <c r="F320" s="47"/>
      <c r="G320" s="46"/>
      <c r="H320" s="47"/>
      <c r="I320" s="47"/>
      <c r="J320" s="47"/>
      <c r="K320" s="17"/>
      <c r="L320" s="21"/>
      <c r="M320" s="28"/>
      <c r="N320" s="28"/>
    </row>
    <row r="321" spans="1:14" ht="15.75">
      <c r="A321" s="16" t="s">
        <v>40</v>
      </c>
      <c r="B321" s="14"/>
      <c r="C321" s="15"/>
      <c r="D321" s="49"/>
      <c r="E321" s="50"/>
      <c r="F321" s="47"/>
      <c r="G321" s="46"/>
      <c r="H321" s="51"/>
      <c r="I321" s="51"/>
      <c r="J321" s="51"/>
      <c r="K321" s="17"/>
      <c r="L321" s="21"/>
      <c r="M321" s="21"/>
      <c r="N321" s="21"/>
    </row>
    <row r="322" spans="1:14" ht="15.75">
      <c r="A322" s="16" t="s">
        <v>41</v>
      </c>
      <c r="B322" s="48"/>
      <c r="C322" s="15"/>
      <c r="D322" s="49"/>
      <c r="E322" s="50"/>
      <c r="F322" s="47"/>
      <c r="G322" s="52"/>
      <c r="H322" s="51"/>
      <c r="I322" s="51"/>
      <c r="J322" s="51"/>
      <c r="K322" s="17"/>
      <c r="L322" s="21"/>
      <c r="M322" s="21"/>
      <c r="N322" s="21"/>
    </row>
    <row r="323" spans="1:14" ht="15.75">
      <c r="A323" s="16" t="s">
        <v>42</v>
      </c>
      <c r="B323" s="39"/>
      <c r="C323" s="15"/>
      <c r="D323" s="53"/>
      <c r="E323" s="47"/>
      <c r="F323" s="47"/>
      <c r="G323" s="52"/>
      <c r="H323" s="51"/>
      <c r="I323" s="51"/>
      <c r="J323" s="51"/>
      <c r="K323" s="47"/>
      <c r="L323" s="21"/>
      <c r="M323" s="21"/>
      <c r="N323" s="21"/>
    </row>
    <row r="324" ht="16.5" thickBot="1"/>
    <row r="325" spans="1:14" ht="16.5" thickBot="1">
      <c r="A325" s="89" t="s">
        <v>0</v>
      </c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</row>
    <row r="326" spans="1:14" ht="16.5" thickBo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</row>
    <row r="327" spans="1:14" ht="15.75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</row>
    <row r="328" spans="1:14" ht="15.75">
      <c r="A328" s="90" t="s">
        <v>1</v>
      </c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</row>
    <row r="329" spans="1:14" ht="15.75">
      <c r="A329" s="90" t="s">
        <v>2</v>
      </c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</row>
    <row r="330" spans="1:14" ht="16.5" thickBot="1">
      <c r="A330" s="91" t="s">
        <v>3</v>
      </c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</row>
    <row r="331" spans="1:14" ht="15.75">
      <c r="A331" s="92" t="s">
        <v>453</v>
      </c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</row>
    <row r="332" spans="1:14" ht="15.75">
      <c r="A332" s="92" t="s">
        <v>5</v>
      </c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</row>
    <row r="333" spans="1:14" ht="15.75">
      <c r="A333" s="87" t="s">
        <v>6</v>
      </c>
      <c r="B333" s="82" t="s">
        <v>7</v>
      </c>
      <c r="C333" s="82" t="s">
        <v>8</v>
      </c>
      <c r="D333" s="87" t="s">
        <v>9</v>
      </c>
      <c r="E333" s="82" t="s">
        <v>10</v>
      </c>
      <c r="F333" s="82" t="s">
        <v>11</v>
      </c>
      <c r="G333" s="82" t="s">
        <v>12</v>
      </c>
      <c r="H333" s="82" t="s">
        <v>13</v>
      </c>
      <c r="I333" s="82" t="s">
        <v>14</v>
      </c>
      <c r="J333" s="82" t="s">
        <v>15</v>
      </c>
      <c r="K333" s="85" t="s">
        <v>16</v>
      </c>
      <c r="L333" s="82" t="s">
        <v>17</v>
      </c>
      <c r="M333" s="82" t="s">
        <v>18</v>
      </c>
      <c r="N333" s="82" t="s">
        <v>19</v>
      </c>
    </row>
    <row r="334" spans="1:14" ht="16.5" customHeight="1">
      <c r="A334" s="88"/>
      <c r="B334" s="83"/>
      <c r="C334" s="83"/>
      <c r="D334" s="88"/>
      <c r="E334" s="83"/>
      <c r="F334" s="83"/>
      <c r="G334" s="83"/>
      <c r="H334" s="83"/>
      <c r="I334" s="83"/>
      <c r="J334" s="83"/>
      <c r="K334" s="86"/>
      <c r="L334" s="83"/>
      <c r="M334" s="83"/>
      <c r="N334" s="83"/>
    </row>
    <row r="335" spans="1:14" ht="15.75">
      <c r="A335" s="63">
        <v>1</v>
      </c>
      <c r="B335" s="64">
        <v>43131</v>
      </c>
      <c r="C335" s="60" t="s">
        <v>20</v>
      </c>
      <c r="D335" s="60" t="s">
        <v>21</v>
      </c>
      <c r="E335" s="61" t="s">
        <v>385</v>
      </c>
      <c r="F335" s="60">
        <v>177</v>
      </c>
      <c r="G335" s="61">
        <v>172</v>
      </c>
      <c r="H335" s="61">
        <v>180</v>
      </c>
      <c r="I335" s="61">
        <v>183</v>
      </c>
      <c r="J335" s="61">
        <v>186</v>
      </c>
      <c r="K335" s="61">
        <v>172</v>
      </c>
      <c r="L335" s="65">
        <f aca="true" t="shared" si="67" ref="L335:L345">100000/F335</f>
        <v>564.9717514124294</v>
      </c>
      <c r="M335" s="66">
        <f aca="true" t="shared" si="68" ref="M335:M342">IF(D335="BUY",(K335-F335)*(L335),(F335-K335)*(L335))</f>
        <v>-2824.858757062147</v>
      </c>
      <c r="N335" s="12">
        <f>M335/(L335)/F335%</f>
        <v>-2.824858757062147</v>
      </c>
    </row>
    <row r="336" spans="1:14" ht="15.75">
      <c r="A336" s="63">
        <v>2</v>
      </c>
      <c r="B336" s="64">
        <v>43131</v>
      </c>
      <c r="C336" s="60" t="s">
        <v>20</v>
      </c>
      <c r="D336" s="60" t="s">
        <v>21</v>
      </c>
      <c r="E336" s="61" t="s">
        <v>210</v>
      </c>
      <c r="F336" s="60">
        <v>960</v>
      </c>
      <c r="G336" s="61">
        <v>942</v>
      </c>
      <c r="H336" s="61">
        <v>970</v>
      </c>
      <c r="I336" s="61">
        <v>980</v>
      </c>
      <c r="J336" s="61">
        <v>990</v>
      </c>
      <c r="K336" s="61">
        <v>942</v>
      </c>
      <c r="L336" s="65">
        <f>100000/F336</f>
        <v>104.16666666666667</v>
      </c>
      <c r="M336" s="66">
        <f t="shared" si="68"/>
        <v>-1875</v>
      </c>
      <c r="N336" s="12">
        <f aca="true" t="shared" si="69" ref="N336:N342">M336/(L336)/F336%</f>
        <v>-1.875</v>
      </c>
    </row>
    <row r="337" spans="1:14" ht="15.75">
      <c r="A337" s="63">
        <v>3</v>
      </c>
      <c r="B337" s="64">
        <v>43131</v>
      </c>
      <c r="C337" s="60" t="s">
        <v>20</v>
      </c>
      <c r="D337" s="60" t="s">
        <v>21</v>
      </c>
      <c r="E337" s="61" t="s">
        <v>192</v>
      </c>
      <c r="F337" s="60">
        <v>613</v>
      </c>
      <c r="G337" s="61">
        <v>600</v>
      </c>
      <c r="H337" s="61">
        <v>620</v>
      </c>
      <c r="I337" s="61">
        <v>626</v>
      </c>
      <c r="J337" s="61">
        <v>632</v>
      </c>
      <c r="K337" s="61">
        <v>620</v>
      </c>
      <c r="L337" s="65">
        <f>100000/F337</f>
        <v>163.1321370309951</v>
      </c>
      <c r="M337" s="66">
        <f t="shared" si="68"/>
        <v>1141.9249592169656</v>
      </c>
      <c r="N337" s="67">
        <f t="shared" si="69"/>
        <v>1.1419249592169656</v>
      </c>
    </row>
    <row r="338" spans="1:14" ht="15.75">
      <c r="A338" s="63">
        <v>4</v>
      </c>
      <c r="B338" s="64">
        <v>43130</v>
      </c>
      <c r="C338" s="60" t="s">
        <v>20</v>
      </c>
      <c r="D338" s="60" t="s">
        <v>21</v>
      </c>
      <c r="E338" s="61" t="s">
        <v>22</v>
      </c>
      <c r="F338" s="60">
        <v>258</v>
      </c>
      <c r="G338" s="61">
        <v>252</v>
      </c>
      <c r="H338" s="61">
        <v>261</v>
      </c>
      <c r="I338" s="61">
        <v>264</v>
      </c>
      <c r="J338" s="61">
        <v>267</v>
      </c>
      <c r="K338" s="61">
        <v>252</v>
      </c>
      <c r="L338" s="65">
        <f>100000/F338</f>
        <v>387.5968992248062</v>
      </c>
      <c r="M338" s="66">
        <f t="shared" si="68"/>
        <v>-2325.581395348837</v>
      </c>
      <c r="N338" s="12">
        <f t="shared" si="69"/>
        <v>-2.325581395348837</v>
      </c>
    </row>
    <row r="339" spans="1:14" ht="15.75">
      <c r="A339" s="63">
        <v>5</v>
      </c>
      <c r="B339" s="64">
        <v>43130</v>
      </c>
      <c r="C339" s="60" t="s">
        <v>20</v>
      </c>
      <c r="D339" s="60" t="s">
        <v>21</v>
      </c>
      <c r="E339" s="61" t="s">
        <v>451</v>
      </c>
      <c r="F339" s="60">
        <v>591</v>
      </c>
      <c r="G339" s="61">
        <v>580</v>
      </c>
      <c r="H339" s="61">
        <v>597</v>
      </c>
      <c r="I339" s="61">
        <v>603</v>
      </c>
      <c r="J339" s="61">
        <v>609</v>
      </c>
      <c r="K339" s="61">
        <v>580</v>
      </c>
      <c r="L339" s="65">
        <f t="shared" si="67"/>
        <v>169.20473773265653</v>
      </c>
      <c r="M339" s="66">
        <f t="shared" si="68"/>
        <v>-1861.2521150592218</v>
      </c>
      <c r="N339" s="12">
        <f t="shared" si="69"/>
        <v>-1.8612521150592216</v>
      </c>
    </row>
    <row r="340" spans="1:14" ht="15.75">
      <c r="A340" s="63">
        <v>6</v>
      </c>
      <c r="B340" s="64">
        <v>43130</v>
      </c>
      <c r="C340" s="60" t="s">
        <v>20</v>
      </c>
      <c r="D340" s="60" t="s">
        <v>21</v>
      </c>
      <c r="E340" s="61" t="s">
        <v>409</v>
      </c>
      <c r="F340" s="60">
        <v>307</v>
      </c>
      <c r="G340" s="61">
        <v>299</v>
      </c>
      <c r="H340" s="61">
        <v>311</v>
      </c>
      <c r="I340" s="61">
        <v>315</v>
      </c>
      <c r="J340" s="61">
        <v>319</v>
      </c>
      <c r="K340" s="61">
        <v>311</v>
      </c>
      <c r="L340" s="65">
        <f t="shared" si="67"/>
        <v>325.7328990228013</v>
      </c>
      <c r="M340" s="66">
        <f t="shared" si="68"/>
        <v>1302.9315960912052</v>
      </c>
      <c r="N340" s="67">
        <f t="shared" si="69"/>
        <v>1.3029315960912053</v>
      </c>
    </row>
    <row r="341" spans="1:14" ht="15.75">
      <c r="A341" s="63">
        <v>7</v>
      </c>
      <c r="B341" s="64">
        <v>43130</v>
      </c>
      <c r="C341" s="60" t="s">
        <v>20</v>
      </c>
      <c r="D341" s="60" t="s">
        <v>21</v>
      </c>
      <c r="E341" s="61" t="s">
        <v>379</v>
      </c>
      <c r="F341" s="60">
        <v>220</v>
      </c>
      <c r="G341" s="61">
        <v>214</v>
      </c>
      <c r="H341" s="61">
        <v>223</v>
      </c>
      <c r="I341" s="61">
        <v>226</v>
      </c>
      <c r="J341" s="61">
        <v>229</v>
      </c>
      <c r="K341" s="61">
        <v>223</v>
      </c>
      <c r="L341" s="65">
        <f t="shared" si="67"/>
        <v>454.54545454545456</v>
      </c>
      <c r="M341" s="66">
        <f t="shared" si="68"/>
        <v>1363.6363636363637</v>
      </c>
      <c r="N341" s="67">
        <f t="shared" si="69"/>
        <v>1.3636363636363635</v>
      </c>
    </row>
    <row r="342" spans="1:14" ht="15.75">
      <c r="A342" s="63">
        <v>8</v>
      </c>
      <c r="B342" s="64">
        <v>43129</v>
      </c>
      <c r="C342" s="60" t="s">
        <v>20</v>
      </c>
      <c r="D342" s="60" t="s">
        <v>21</v>
      </c>
      <c r="E342" s="61" t="s">
        <v>161</v>
      </c>
      <c r="F342" s="60">
        <v>350</v>
      </c>
      <c r="G342" s="61">
        <v>340</v>
      </c>
      <c r="H342" s="61">
        <v>355</v>
      </c>
      <c r="I342" s="61">
        <v>360</v>
      </c>
      <c r="J342" s="61">
        <v>365</v>
      </c>
      <c r="K342" s="61">
        <v>355</v>
      </c>
      <c r="L342" s="65">
        <f t="shared" si="67"/>
        <v>285.7142857142857</v>
      </c>
      <c r="M342" s="66">
        <f t="shared" si="68"/>
        <v>1428.5714285714287</v>
      </c>
      <c r="N342" s="67">
        <f t="shared" si="69"/>
        <v>1.4285714285714286</v>
      </c>
    </row>
    <row r="343" spans="1:14" ht="15.75">
      <c r="A343" s="63">
        <v>9</v>
      </c>
      <c r="B343" s="64">
        <v>43129</v>
      </c>
      <c r="C343" s="60" t="s">
        <v>20</v>
      </c>
      <c r="D343" s="60" t="s">
        <v>21</v>
      </c>
      <c r="E343" s="61" t="s">
        <v>473</v>
      </c>
      <c r="F343" s="60">
        <v>222.5</v>
      </c>
      <c r="G343" s="61">
        <v>217</v>
      </c>
      <c r="H343" s="61">
        <v>226</v>
      </c>
      <c r="I343" s="61">
        <v>229</v>
      </c>
      <c r="J343" s="61">
        <v>232</v>
      </c>
      <c r="K343" s="61">
        <v>232</v>
      </c>
      <c r="L343" s="65">
        <f t="shared" si="67"/>
        <v>449.438202247191</v>
      </c>
      <c r="M343" s="66">
        <f aca="true" t="shared" si="70" ref="M343:M351">IF(D343="BUY",(K343-F343)*(L343),(F343-K343)*(L343))</f>
        <v>4269.662921348315</v>
      </c>
      <c r="N343" s="67">
        <f aca="true" t="shared" si="71" ref="N343:N351">M343/(L343)/F343%</f>
        <v>4.269662921348314</v>
      </c>
    </row>
    <row r="344" spans="1:14" ht="15.75">
      <c r="A344" s="63">
        <v>10</v>
      </c>
      <c r="B344" s="64">
        <v>43129</v>
      </c>
      <c r="C344" s="60" t="s">
        <v>20</v>
      </c>
      <c r="D344" s="60" t="s">
        <v>21</v>
      </c>
      <c r="E344" s="61" t="s">
        <v>210</v>
      </c>
      <c r="F344" s="60">
        <v>940</v>
      </c>
      <c r="G344" s="61">
        <v>923</v>
      </c>
      <c r="H344" s="61">
        <v>950</v>
      </c>
      <c r="I344" s="61">
        <v>960</v>
      </c>
      <c r="J344" s="61">
        <v>970</v>
      </c>
      <c r="K344" s="61">
        <v>950</v>
      </c>
      <c r="L344" s="65">
        <f t="shared" si="67"/>
        <v>106.38297872340425</v>
      </c>
      <c r="M344" s="66">
        <f t="shared" si="70"/>
        <v>1063.8297872340424</v>
      </c>
      <c r="N344" s="67">
        <f t="shared" si="71"/>
        <v>1.0638297872340425</v>
      </c>
    </row>
    <row r="345" spans="1:14" ht="15.75">
      <c r="A345" s="63">
        <v>11</v>
      </c>
      <c r="B345" s="64">
        <v>43125</v>
      </c>
      <c r="C345" s="60" t="s">
        <v>20</v>
      </c>
      <c r="D345" s="60" t="s">
        <v>21</v>
      </c>
      <c r="E345" s="61" t="s">
        <v>472</v>
      </c>
      <c r="F345" s="60">
        <v>281.5</v>
      </c>
      <c r="G345" s="61">
        <v>272</v>
      </c>
      <c r="H345" s="61">
        <v>287</v>
      </c>
      <c r="I345" s="61">
        <v>292</v>
      </c>
      <c r="J345" s="61">
        <v>297</v>
      </c>
      <c r="K345" s="61">
        <v>272</v>
      </c>
      <c r="L345" s="65">
        <f t="shared" si="67"/>
        <v>355.23978685612786</v>
      </c>
      <c r="M345" s="66">
        <f t="shared" si="70"/>
        <v>-3374.7779751332146</v>
      </c>
      <c r="N345" s="12">
        <f t="shared" si="71"/>
        <v>-3.374777975133215</v>
      </c>
    </row>
    <row r="346" spans="1:14" ht="15.75">
      <c r="A346" s="63">
        <v>12</v>
      </c>
      <c r="B346" s="64">
        <v>43125</v>
      </c>
      <c r="C346" s="60" t="s">
        <v>20</v>
      </c>
      <c r="D346" s="60" t="s">
        <v>21</v>
      </c>
      <c r="E346" s="61" t="s">
        <v>415</v>
      </c>
      <c r="F346" s="60">
        <v>215</v>
      </c>
      <c r="G346" s="61">
        <v>210</v>
      </c>
      <c r="H346" s="61">
        <v>218</v>
      </c>
      <c r="I346" s="61">
        <v>221</v>
      </c>
      <c r="J346" s="61">
        <v>224</v>
      </c>
      <c r="K346" s="61">
        <v>224</v>
      </c>
      <c r="L346" s="65">
        <f aca="true" t="shared" si="72" ref="L346:L351">100000/F346</f>
        <v>465.1162790697674</v>
      </c>
      <c r="M346" s="66">
        <f t="shared" si="70"/>
        <v>4186.0465116279065</v>
      </c>
      <c r="N346" s="67">
        <f t="shared" si="71"/>
        <v>4.186046511627907</v>
      </c>
    </row>
    <row r="347" spans="1:14" ht="15.75">
      <c r="A347" s="63">
        <v>13</v>
      </c>
      <c r="B347" s="64">
        <v>43125</v>
      </c>
      <c r="C347" s="60" t="s">
        <v>20</v>
      </c>
      <c r="D347" s="60" t="s">
        <v>21</v>
      </c>
      <c r="E347" s="61" t="s">
        <v>374</v>
      </c>
      <c r="F347" s="60">
        <v>132</v>
      </c>
      <c r="G347" s="61">
        <v>129</v>
      </c>
      <c r="H347" s="61">
        <v>134</v>
      </c>
      <c r="I347" s="61">
        <v>136</v>
      </c>
      <c r="J347" s="61">
        <v>138</v>
      </c>
      <c r="K347" s="61">
        <v>129</v>
      </c>
      <c r="L347" s="65">
        <f t="shared" si="72"/>
        <v>757.5757575757576</v>
      </c>
      <c r="M347" s="66">
        <f t="shared" si="70"/>
        <v>-2272.727272727273</v>
      </c>
      <c r="N347" s="12">
        <f t="shared" si="71"/>
        <v>-2.2727272727272725</v>
      </c>
    </row>
    <row r="348" spans="1:14" ht="15.75">
      <c r="A348" s="63">
        <v>14</v>
      </c>
      <c r="B348" s="64">
        <v>43125</v>
      </c>
      <c r="C348" s="60" t="s">
        <v>20</v>
      </c>
      <c r="D348" s="60" t="s">
        <v>21</v>
      </c>
      <c r="E348" s="61" t="s">
        <v>275</v>
      </c>
      <c r="F348" s="60">
        <v>42.5</v>
      </c>
      <c r="G348" s="61">
        <v>40.5</v>
      </c>
      <c r="H348" s="61">
        <v>44</v>
      </c>
      <c r="I348" s="61">
        <v>45.5</v>
      </c>
      <c r="J348" s="61">
        <v>47</v>
      </c>
      <c r="K348" s="61">
        <v>43.7</v>
      </c>
      <c r="L348" s="65">
        <f t="shared" si="72"/>
        <v>2352.9411764705883</v>
      </c>
      <c r="M348" s="66">
        <f t="shared" si="70"/>
        <v>2823.5294117647127</v>
      </c>
      <c r="N348" s="67">
        <f t="shared" si="71"/>
        <v>2.8235294117647127</v>
      </c>
    </row>
    <row r="349" spans="1:14" ht="15.75">
      <c r="A349" s="63">
        <v>15</v>
      </c>
      <c r="B349" s="64">
        <v>43125</v>
      </c>
      <c r="C349" s="60" t="s">
        <v>20</v>
      </c>
      <c r="D349" s="60" t="s">
        <v>21</v>
      </c>
      <c r="E349" s="61" t="s">
        <v>466</v>
      </c>
      <c r="F349" s="60">
        <v>875</v>
      </c>
      <c r="G349" s="61">
        <v>858</v>
      </c>
      <c r="H349" s="61">
        <v>885</v>
      </c>
      <c r="I349" s="61">
        <v>895</v>
      </c>
      <c r="J349" s="61">
        <v>905</v>
      </c>
      <c r="K349" s="61">
        <v>905</v>
      </c>
      <c r="L349" s="65">
        <f t="shared" si="72"/>
        <v>114.28571428571429</v>
      </c>
      <c r="M349" s="66">
        <f t="shared" si="70"/>
        <v>3428.571428571429</v>
      </c>
      <c r="N349" s="67">
        <f t="shared" si="71"/>
        <v>3.4285714285714284</v>
      </c>
    </row>
    <row r="350" spans="1:14" ht="15.75">
      <c r="A350" s="63">
        <v>16</v>
      </c>
      <c r="B350" s="64">
        <v>43125</v>
      </c>
      <c r="C350" s="60" t="s">
        <v>20</v>
      </c>
      <c r="D350" s="60" t="s">
        <v>21</v>
      </c>
      <c r="E350" s="61" t="s">
        <v>81</v>
      </c>
      <c r="F350" s="60">
        <v>156</v>
      </c>
      <c r="G350" s="61">
        <v>152</v>
      </c>
      <c r="H350" s="61">
        <v>158</v>
      </c>
      <c r="I350" s="61">
        <v>160</v>
      </c>
      <c r="J350" s="61">
        <v>162</v>
      </c>
      <c r="K350" s="61">
        <v>158</v>
      </c>
      <c r="L350" s="65">
        <f t="shared" si="72"/>
        <v>641.025641025641</v>
      </c>
      <c r="M350" s="66">
        <f t="shared" si="70"/>
        <v>1282.051282051282</v>
      </c>
      <c r="N350" s="67">
        <f t="shared" si="71"/>
        <v>1.282051282051282</v>
      </c>
    </row>
    <row r="351" spans="1:14" ht="15.75">
      <c r="A351" s="63">
        <v>17</v>
      </c>
      <c r="B351" s="64">
        <v>43124</v>
      </c>
      <c r="C351" s="60" t="s">
        <v>20</v>
      </c>
      <c r="D351" s="60" t="s">
        <v>21</v>
      </c>
      <c r="E351" s="61" t="s">
        <v>339</v>
      </c>
      <c r="F351" s="60">
        <v>511</v>
      </c>
      <c r="G351" s="61">
        <v>500</v>
      </c>
      <c r="H351" s="61">
        <v>517</v>
      </c>
      <c r="I351" s="61">
        <v>522</v>
      </c>
      <c r="J351" s="61">
        <v>527</v>
      </c>
      <c r="K351" s="61">
        <v>500</v>
      </c>
      <c r="L351" s="65">
        <f t="shared" si="72"/>
        <v>195.69471624266146</v>
      </c>
      <c r="M351" s="66">
        <f t="shared" si="70"/>
        <v>-2152.641878669276</v>
      </c>
      <c r="N351" s="12">
        <f t="shared" si="71"/>
        <v>-2.1526418786692756</v>
      </c>
    </row>
    <row r="352" spans="1:14" ht="15.75">
      <c r="A352" s="63">
        <v>18</v>
      </c>
      <c r="B352" s="64">
        <v>43124</v>
      </c>
      <c r="C352" s="60" t="s">
        <v>20</v>
      </c>
      <c r="D352" s="60" t="s">
        <v>21</v>
      </c>
      <c r="E352" s="61" t="s">
        <v>469</v>
      </c>
      <c r="F352" s="60">
        <v>860</v>
      </c>
      <c r="G352" s="61">
        <v>844</v>
      </c>
      <c r="H352" s="61">
        <v>870</v>
      </c>
      <c r="I352" s="61">
        <v>880</v>
      </c>
      <c r="J352" s="61">
        <v>890</v>
      </c>
      <c r="K352" s="61">
        <v>870</v>
      </c>
      <c r="L352" s="65">
        <f aca="true" t="shared" si="73" ref="L352:L360">100000/F352</f>
        <v>116.27906976744185</v>
      </c>
      <c r="M352" s="66">
        <f aca="true" t="shared" si="74" ref="M352:M360">IF(D352="BUY",(K352-F352)*(L352),(F352-K352)*(L352))</f>
        <v>1162.7906976744184</v>
      </c>
      <c r="N352" s="67">
        <f aca="true" t="shared" si="75" ref="N352:N360">M352/(L352)/F352%</f>
        <v>1.1627906976744184</v>
      </c>
    </row>
    <row r="353" spans="1:14" ht="15.75">
      <c r="A353" s="63">
        <v>19</v>
      </c>
      <c r="B353" s="64">
        <v>43124</v>
      </c>
      <c r="C353" s="60" t="s">
        <v>20</v>
      </c>
      <c r="D353" s="60" t="s">
        <v>21</v>
      </c>
      <c r="E353" s="61" t="s">
        <v>97</v>
      </c>
      <c r="F353" s="60">
        <v>382</v>
      </c>
      <c r="G353" s="61">
        <v>375</v>
      </c>
      <c r="H353" s="61">
        <v>386</v>
      </c>
      <c r="I353" s="61">
        <v>390</v>
      </c>
      <c r="J353" s="61">
        <v>394</v>
      </c>
      <c r="K353" s="61">
        <v>394</v>
      </c>
      <c r="L353" s="65">
        <f t="shared" si="73"/>
        <v>261.78010471204186</v>
      </c>
      <c r="M353" s="66">
        <f t="shared" si="74"/>
        <v>3141.3612565445023</v>
      </c>
      <c r="N353" s="67">
        <f t="shared" si="75"/>
        <v>3.141361256544503</v>
      </c>
    </row>
    <row r="354" spans="1:14" ht="15.75">
      <c r="A354" s="63">
        <v>20</v>
      </c>
      <c r="B354" s="64">
        <v>43124</v>
      </c>
      <c r="C354" s="60" t="s">
        <v>20</v>
      </c>
      <c r="D354" s="60" t="s">
        <v>21</v>
      </c>
      <c r="E354" s="61" t="s">
        <v>466</v>
      </c>
      <c r="F354" s="60">
        <v>843</v>
      </c>
      <c r="G354" s="61">
        <v>825</v>
      </c>
      <c r="H354" s="61">
        <v>851</v>
      </c>
      <c r="I354" s="61">
        <v>860</v>
      </c>
      <c r="J354" s="61">
        <v>868</v>
      </c>
      <c r="K354" s="61">
        <v>868</v>
      </c>
      <c r="L354" s="65">
        <f t="shared" si="73"/>
        <v>118.62396204033215</v>
      </c>
      <c r="M354" s="66">
        <f t="shared" si="74"/>
        <v>2965.599051008304</v>
      </c>
      <c r="N354" s="67">
        <f t="shared" si="75"/>
        <v>2.965599051008304</v>
      </c>
    </row>
    <row r="355" spans="1:14" ht="15.75">
      <c r="A355" s="63">
        <v>21</v>
      </c>
      <c r="B355" s="64">
        <v>43124</v>
      </c>
      <c r="C355" s="60" t="s">
        <v>20</v>
      </c>
      <c r="D355" s="60" t="s">
        <v>21</v>
      </c>
      <c r="E355" s="61" t="s">
        <v>81</v>
      </c>
      <c r="F355" s="60">
        <v>153</v>
      </c>
      <c r="G355" s="61">
        <v>148</v>
      </c>
      <c r="H355" s="61">
        <v>156</v>
      </c>
      <c r="I355" s="61">
        <v>159</v>
      </c>
      <c r="J355" s="61">
        <v>162</v>
      </c>
      <c r="K355" s="61">
        <v>156</v>
      </c>
      <c r="L355" s="65">
        <f t="shared" si="73"/>
        <v>653.59477124183</v>
      </c>
      <c r="M355" s="66">
        <f t="shared" si="74"/>
        <v>1960.78431372549</v>
      </c>
      <c r="N355" s="67">
        <f t="shared" si="75"/>
        <v>1.9607843137254901</v>
      </c>
    </row>
    <row r="356" spans="1:14" ht="15.75">
      <c r="A356" s="63">
        <v>22</v>
      </c>
      <c r="B356" s="64">
        <v>43123</v>
      </c>
      <c r="C356" s="60" t="s">
        <v>20</v>
      </c>
      <c r="D356" s="60" t="s">
        <v>21</v>
      </c>
      <c r="E356" s="61" t="s">
        <v>282</v>
      </c>
      <c r="F356" s="60">
        <v>585</v>
      </c>
      <c r="G356" s="61">
        <v>574</v>
      </c>
      <c r="H356" s="61">
        <v>591</v>
      </c>
      <c r="I356" s="61">
        <v>597</v>
      </c>
      <c r="J356" s="61">
        <v>603</v>
      </c>
      <c r="K356" s="61">
        <v>574</v>
      </c>
      <c r="L356" s="65">
        <f t="shared" si="73"/>
        <v>170.94017094017093</v>
      </c>
      <c r="M356" s="66">
        <f t="shared" si="74"/>
        <v>-1880.3418803418801</v>
      </c>
      <c r="N356" s="12">
        <f t="shared" si="75"/>
        <v>-1.8803418803418805</v>
      </c>
    </row>
    <row r="357" spans="1:14" ht="15.75">
      <c r="A357" s="63">
        <v>23</v>
      </c>
      <c r="B357" s="64">
        <v>43123</v>
      </c>
      <c r="C357" s="60" t="s">
        <v>20</v>
      </c>
      <c r="D357" s="60" t="s">
        <v>21</v>
      </c>
      <c r="E357" s="61" t="s">
        <v>470</v>
      </c>
      <c r="F357" s="60">
        <v>374</v>
      </c>
      <c r="G357" s="61">
        <v>366</v>
      </c>
      <c r="H357" s="61">
        <v>378</v>
      </c>
      <c r="I357" s="61">
        <v>382</v>
      </c>
      <c r="J357" s="61">
        <v>386</v>
      </c>
      <c r="K357" s="61">
        <v>378</v>
      </c>
      <c r="L357" s="65">
        <f t="shared" si="73"/>
        <v>267.379679144385</v>
      </c>
      <c r="M357" s="66">
        <f t="shared" si="74"/>
        <v>1069.51871657754</v>
      </c>
      <c r="N357" s="67">
        <f t="shared" si="75"/>
        <v>1.06951871657754</v>
      </c>
    </row>
    <row r="358" spans="1:14" ht="15.75">
      <c r="A358" s="63">
        <v>24</v>
      </c>
      <c r="B358" s="64">
        <v>43123</v>
      </c>
      <c r="C358" s="60" t="s">
        <v>20</v>
      </c>
      <c r="D358" s="60" t="s">
        <v>21</v>
      </c>
      <c r="E358" s="61" t="s">
        <v>466</v>
      </c>
      <c r="F358" s="60">
        <v>780</v>
      </c>
      <c r="G358" s="61">
        <v>760</v>
      </c>
      <c r="H358" s="61">
        <v>790</v>
      </c>
      <c r="I358" s="61">
        <v>800</v>
      </c>
      <c r="J358" s="61">
        <v>810</v>
      </c>
      <c r="K358" s="61">
        <v>790</v>
      </c>
      <c r="L358" s="65">
        <f t="shared" si="73"/>
        <v>128.2051282051282</v>
      </c>
      <c r="M358" s="66">
        <f t="shared" si="74"/>
        <v>1282.051282051282</v>
      </c>
      <c r="N358" s="67">
        <f t="shared" si="75"/>
        <v>1.2820512820512822</v>
      </c>
    </row>
    <row r="359" spans="1:14" ht="15.75">
      <c r="A359" s="63">
        <v>25</v>
      </c>
      <c r="B359" s="64">
        <v>43123</v>
      </c>
      <c r="C359" s="60" t="s">
        <v>20</v>
      </c>
      <c r="D359" s="60" t="s">
        <v>21</v>
      </c>
      <c r="E359" s="61" t="s">
        <v>452</v>
      </c>
      <c r="F359" s="60">
        <v>770</v>
      </c>
      <c r="G359" s="61">
        <v>756</v>
      </c>
      <c r="H359" s="61">
        <v>778</v>
      </c>
      <c r="I359" s="61">
        <v>786</v>
      </c>
      <c r="J359" s="61">
        <v>794</v>
      </c>
      <c r="K359" s="61">
        <v>778</v>
      </c>
      <c r="L359" s="65">
        <f t="shared" si="73"/>
        <v>129.87012987012986</v>
      </c>
      <c r="M359" s="66">
        <f t="shared" si="74"/>
        <v>1038.9610389610389</v>
      </c>
      <c r="N359" s="67">
        <f t="shared" si="75"/>
        <v>1.0389610389610389</v>
      </c>
    </row>
    <row r="360" spans="1:14" ht="15.75">
      <c r="A360" s="63">
        <v>26</v>
      </c>
      <c r="B360" s="64">
        <v>43122</v>
      </c>
      <c r="C360" s="60" t="s">
        <v>20</v>
      </c>
      <c r="D360" s="60" t="s">
        <v>21</v>
      </c>
      <c r="E360" s="61" t="s">
        <v>145</v>
      </c>
      <c r="F360" s="60">
        <v>439</v>
      </c>
      <c r="G360" s="61">
        <v>430</v>
      </c>
      <c r="H360" s="61">
        <v>444</v>
      </c>
      <c r="I360" s="61">
        <v>449</v>
      </c>
      <c r="J360" s="61">
        <v>454</v>
      </c>
      <c r="K360" s="61">
        <v>430</v>
      </c>
      <c r="L360" s="65">
        <f t="shared" si="73"/>
        <v>227.79043280182233</v>
      </c>
      <c r="M360" s="66">
        <f t="shared" si="74"/>
        <v>-2050.113895216401</v>
      </c>
      <c r="N360" s="12">
        <f t="shared" si="75"/>
        <v>-2.050113895216401</v>
      </c>
    </row>
    <row r="361" spans="1:14" ht="15.75">
      <c r="A361" s="63">
        <v>27</v>
      </c>
      <c r="B361" s="64">
        <v>43122</v>
      </c>
      <c r="C361" s="60" t="s">
        <v>20</v>
      </c>
      <c r="D361" s="60" t="s">
        <v>21</v>
      </c>
      <c r="E361" s="61" t="s">
        <v>68</v>
      </c>
      <c r="F361" s="60">
        <v>600</v>
      </c>
      <c r="G361" s="61">
        <v>588</v>
      </c>
      <c r="H361" s="61">
        <v>607</v>
      </c>
      <c r="I361" s="61">
        <v>614</v>
      </c>
      <c r="J361" s="61">
        <v>621</v>
      </c>
      <c r="K361" s="61">
        <v>614</v>
      </c>
      <c r="L361" s="65">
        <f aca="true" t="shared" si="76" ref="L361:L368">100000/F361</f>
        <v>166.66666666666666</v>
      </c>
      <c r="M361" s="66">
        <f aca="true" t="shared" si="77" ref="M361:M371">IF(D361="BUY",(K361-F361)*(L361),(F361-K361)*(L361))</f>
        <v>2333.333333333333</v>
      </c>
      <c r="N361" s="67">
        <f aca="true" t="shared" si="78" ref="N361:N371">M361/(L361)/F361%</f>
        <v>2.333333333333333</v>
      </c>
    </row>
    <row r="362" spans="1:14" ht="15.75">
      <c r="A362" s="63">
        <v>28</v>
      </c>
      <c r="B362" s="64">
        <v>43122</v>
      </c>
      <c r="C362" s="60" t="s">
        <v>20</v>
      </c>
      <c r="D362" s="60" t="s">
        <v>21</v>
      </c>
      <c r="E362" s="61" t="s">
        <v>80</v>
      </c>
      <c r="F362" s="60">
        <v>1073</v>
      </c>
      <c r="G362" s="61">
        <v>1055</v>
      </c>
      <c r="H362" s="61">
        <v>1083</v>
      </c>
      <c r="I362" s="61">
        <v>1093</v>
      </c>
      <c r="J362" s="61">
        <v>1103</v>
      </c>
      <c r="K362" s="61">
        <v>1083</v>
      </c>
      <c r="L362" s="65">
        <f t="shared" si="76"/>
        <v>93.19664492078286</v>
      </c>
      <c r="M362" s="66">
        <f t="shared" si="77"/>
        <v>931.9664492078286</v>
      </c>
      <c r="N362" s="67">
        <f t="shared" si="78"/>
        <v>0.9319664492078285</v>
      </c>
    </row>
    <row r="363" spans="1:14" ht="15.75">
      <c r="A363" s="63">
        <v>29</v>
      </c>
      <c r="B363" s="64">
        <v>43122</v>
      </c>
      <c r="C363" s="60" t="s">
        <v>20</v>
      </c>
      <c r="D363" s="60" t="s">
        <v>21</v>
      </c>
      <c r="E363" s="61" t="s">
        <v>466</v>
      </c>
      <c r="F363" s="60">
        <v>750</v>
      </c>
      <c r="G363" s="61">
        <v>734</v>
      </c>
      <c r="H363" s="61">
        <v>760</v>
      </c>
      <c r="I363" s="61">
        <v>770</v>
      </c>
      <c r="J363" s="61">
        <v>780</v>
      </c>
      <c r="K363" s="61">
        <v>770</v>
      </c>
      <c r="L363" s="65">
        <f t="shared" si="76"/>
        <v>133.33333333333334</v>
      </c>
      <c r="M363" s="66">
        <f t="shared" si="77"/>
        <v>2666.666666666667</v>
      </c>
      <c r="N363" s="67">
        <f t="shared" si="78"/>
        <v>2.6666666666666665</v>
      </c>
    </row>
    <row r="364" spans="1:14" ht="15.75">
      <c r="A364" s="63">
        <v>30</v>
      </c>
      <c r="B364" s="64">
        <v>43122</v>
      </c>
      <c r="C364" s="60" t="s">
        <v>20</v>
      </c>
      <c r="D364" s="60" t="s">
        <v>21</v>
      </c>
      <c r="E364" s="61" t="s">
        <v>63</v>
      </c>
      <c r="F364" s="60">
        <v>346</v>
      </c>
      <c r="G364" s="61">
        <v>336</v>
      </c>
      <c r="H364" s="61">
        <v>351</v>
      </c>
      <c r="I364" s="61">
        <v>356</v>
      </c>
      <c r="J364" s="61">
        <v>361</v>
      </c>
      <c r="K364" s="61">
        <v>351</v>
      </c>
      <c r="L364" s="65">
        <f t="shared" si="76"/>
        <v>289.01734104046244</v>
      </c>
      <c r="M364" s="66">
        <f t="shared" si="77"/>
        <v>1445.0867052023123</v>
      </c>
      <c r="N364" s="67">
        <f t="shared" si="78"/>
        <v>1.4450867052023122</v>
      </c>
    </row>
    <row r="365" spans="1:14" ht="15.75">
      <c r="A365" s="63">
        <v>31</v>
      </c>
      <c r="B365" s="64">
        <v>43122</v>
      </c>
      <c r="C365" s="60" t="s">
        <v>20</v>
      </c>
      <c r="D365" s="60" t="s">
        <v>21</v>
      </c>
      <c r="E365" s="61" t="s">
        <v>84</v>
      </c>
      <c r="F365" s="60">
        <v>1070</v>
      </c>
      <c r="G365" s="61">
        <v>1052</v>
      </c>
      <c r="H365" s="61">
        <v>1080</v>
      </c>
      <c r="I365" s="61">
        <v>1090</v>
      </c>
      <c r="J365" s="61">
        <v>1100</v>
      </c>
      <c r="K365" s="61">
        <v>1080</v>
      </c>
      <c r="L365" s="65">
        <f t="shared" si="76"/>
        <v>93.45794392523365</v>
      </c>
      <c r="M365" s="66">
        <f t="shared" si="77"/>
        <v>934.5794392523364</v>
      </c>
      <c r="N365" s="67">
        <f t="shared" si="78"/>
        <v>0.9345794392523366</v>
      </c>
    </row>
    <row r="366" spans="1:14" ht="15.75">
      <c r="A366" s="63">
        <v>32</v>
      </c>
      <c r="B366" s="64">
        <v>43119</v>
      </c>
      <c r="C366" s="60" t="s">
        <v>20</v>
      </c>
      <c r="D366" s="60" t="s">
        <v>21</v>
      </c>
      <c r="E366" s="61" t="s">
        <v>466</v>
      </c>
      <c r="F366" s="60">
        <v>730</v>
      </c>
      <c r="G366" s="61">
        <v>710</v>
      </c>
      <c r="H366" s="61">
        <v>740</v>
      </c>
      <c r="I366" s="61">
        <v>750</v>
      </c>
      <c r="J366" s="61">
        <v>760</v>
      </c>
      <c r="K366" s="61">
        <v>760</v>
      </c>
      <c r="L366" s="65">
        <f t="shared" si="76"/>
        <v>136.986301369863</v>
      </c>
      <c r="M366" s="66">
        <f t="shared" si="77"/>
        <v>4109.58904109589</v>
      </c>
      <c r="N366" s="67">
        <f t="shared" si="78"/>
        <v>4.10958904109589</v>
      </c>
    </row>
    <row r="367" spans="1:14" ht="15.75">
      <c r="A367" s="63">
        <v>33</v>
      </c>
      <c r="B367" s="64">
        <v>43119</v>
      </c>
      <c r="C367" s="60" t="s">
        <v>20</v>
      </c>
      <c r="D367" s="60" t="s">
        <v>21</v>
      </c>
      <c r="E367" s="61" t="s">
        <v>341</v>
      </c>
      <c r="F367" s="60">
        <v>358</v>
      </c>
      <c r="G367" s="61">
        <v>349</v>
      </c>
      <c r="H367" s="61">
        <v>363</v>
      </c>
      <c r="I367" s="61">
        <v>368</v>
      </c>
      <c r="J367" s="61">
        <v>373</v>
      </c>
      <c r="K367" s="61">
        <v>373</v>
      </c>
      <c r="L367" s="65">
        <f t="shared" si="76"/>
        <v>279.3296089385475</v>
      </c>
      <c r="M367" s="66">
        <f t="shared" si="77"/>
        <v>4189.944134078212</v>
      </c>
      <c r="N367" s="67">
        <f t="shared" si="78"/>
        <v>4.189944134078212</v>
      </c>
    </row>
    <row r="368" spans="1:14" ht="15.75">
      <c r="A368" s="63">
        <v>34</v>
      </c>
      <c r="B368" s="64">
        <v>43118</v>
      </c>
      <c r="C368" s="60" t="s">
        <v>20</v>
      </c>
      <c r="D368" s="60" t="s">
        <v>21</v>
      </c>
      <c r="E368" s="61" t="s">
        <v>113</v>
      </c>
      <c r="F368" s="60">
        <v>275</v>
      </c>
      <c r="G368" s="61">
        <v>269.5</v>
      </c>
      <c r="H368" s="61">
        <v>278</v>
      </c>
      <c r="I368" s="61">
        <v>281</v>
      </c>
      <c r="J368" s="61">
        <v>284</v>
      </c>
      <c r="K368" s="61">
        <v>277.5</v>
      </c>
      <c r="L368" s="65">
        <f t="shared" si="76"/>
        <v>363.6363636363636</v>
      </c>
      <c r="M368" s="66">
        <f t="shared" si="77"/>
        <v>909.090909090909</v>
      </c>
      <c r="N368" s="67">
        <f t="shared" si="78"/>
        <v>0.9090909090909091</v>
      </c>
    </row>
    <row r="369" spans="1:14" ht="15.75">
      <c r="A369" s="63">
        <v>35</v>
      </c>
      <c r="B369" s="64">
        <v>43118</v>
      </c>
      <c r="C369" s="60" t="s">
        <v>20</v>
      </c>
      <c r="D369" s="60" t="s">
        <v>21</v>
      </c>
      <c r="E369" s="61" t="s">
        <v>145</v>
      </c>
      <c r="F369" s="60">
        <v>453</v>
      </c>
      <c r="G369" s="61">
        <v>443</v>
      </c>
      <c r="H369" s="61">
        <v>458</v>
      </c>
      <c r="I369" s="61">
        <v>463</v>
      </c>
      <c r="J369" s="61">
        <v>468</v>
      </c>
      <c r="K369" s="61">
        <v>443</v>
      </c>
      <c r="L369" s="65">
        <f aca="true" t="shared" si="79" ref="L369:L374">100000/F369</f>
        <v>220.7505518763797</v>
      </c>
      <c r="M369" s="66">
        <f t="shared" si="77"/>
        <v>-2207.5055187637968</v>
      </c>
      <c r="N369" s="12">
        <f t="shared" si="78"/>
        <v>-2.2075055187637966</v>
      </c>
    </row>
    <row r="370" spans="1:14" ht="15.75">
      <c r="A370" s="63">
        <v>36</v>
      </c>
      <c r="B370" s="64">
        <v>43118</v>
      </c>
      <c r="C370" s="60" t="s">
        <v>20</v>
      </c>
      <c r="D370" s="60" t="s">
        <v>21</v>
      </c>
      <c r="E370" s="61" t="s">
        <v>465</v>
      </c>
      <c r="F370" s="60">
        <v>397</v>
      </c>
      <c r="G370" s="61">
        <v>987</v>
      </c>
      <c r="H370" s="61">
        <v>402</v>
      </c>
      <c r="I370" s="61">
        <v>407</v>
      </c>
      <c r="J370" s="61">
        <v>412</v>
      </c>
      <c r="K370" s="61">
        <v>402</v>
      </c>
      <c r="L370" s="65">
        <f t="shared" si="79"/>
        <v>251.88916876574308</v>
      </c>
      <c r="M370" s="66">
        <f t="shared" si="77"/>
        <v>1259.4458438287154</v>
      </c>
      <c r="N370" s="67">
        <f t="shared" si="78"/>
        <v>1.2594458438287153</v>
      </c>
    </row>
    <row r="371" spans="1:14" ht="15.75">
      <c r="A371" s="63">
        <v>37</v>
      </c>
      <c r="B371" s="64">
        <v>43117</v>
      </c>
      <c r="C371" s="60" t="s">
        <v>20</v>
      </c>
      <c r="D371" s="60" t="s">
        <v>21</v>
      </c>
      <c r="E371" s="61" t="s">
        <v>465</v>
      </c>
      <c r="F371" s="60">
        <v>385</v>
      </c>
      <c r="G371" s="61">
        <v>377</v>
      </c>
      <c r="H371" s="61">
        <v>390</v>
      </c>
      <c r="I371" s="61">
        <v>395</v>
      </c>
      <c r="J371" s="61">
        <v>400</v>
      </c>
      <c r="K371" s="61">
        <v>400</v>
      </c>
      <c r="L371" s="65">
        <f t="shared" si="79"/>
        <v>259.7402597402597</v>
      </c>
      <c r="M371" s="66">
        <f t="shared" si="77"/>
        <v>3896.1038961038957</v>
      </c>
      <c r="N371" s="67">
        <f t="shared" si="78"/>
        <v>3.896103896103896</v>
      </c>
    </row>
    <row r="372" spans="1:14" ht="15.75">
      <c r="A372" s="63">
        <v>38</v>
      </c>
      <c r="B372" s="64">
        <v>43117</v>
      </c>
      <c r="C372" s="60" t="s">
        <v>20</v>
      </c>
      <c r="D372" s="60" t="s">
        <v>21</v>
      </c>
      <c r="E372" s="61" t="s">
        <v>339</v>
      </c>
      <c r="F372" s="60">
        <v>450</v>
      </c>
      <c r="G372" s="61">
        <v>430</v>
      </c>
      <c r="H372" s="61">
        <v>455</v>
      </c>
      <c r="I372" s="61">
        <v>460</v>
      </c>
      <c r="J372" s="61">
        <v>465</v>
      </c>
      <c r="K372" s="61">
        <v>455</v>
      </c>
      <c r="L372" s="65">
        <f t="shared" si="79"/>
        <v>222.22222222222223</v>
      </c>
      <c r="M372" s="66">
        <f aca="true" t="shared" si="80" ref="M372:M380">IF(D372="BUY",(K372-F372)*(L372),(F372-K372)*(L372))</f>
        <v>1111.111111111111</v>
      </c>
      <c r="N372" s="67">
        <f aca="true" t="shared" si="81" ref="N372:N380">M372/(L372)/F372%</f>
        <v>1.1111111111111112</v>
      </c>
    </row>
    <row r="373" spans="1:14" ht="15.75">
      <c r="A373" s="63">
        <v>39</v>
      </c>
      <c r="B373" s="64">
        <v>43117</v>
      </c>
      <c r="C373" s="60" t="s">
        <v>20</v>
      </c>
      <c r="D373" s="60" t="s">
        <v>21</v>
      </c>
      <c r="E373" s="1" t="s">
        <v>145</v>
      </c>
      <c r="F373" s="60">
        <v>441</v>
      </c>
      <c r="G373" s="61">
        <v>432</v>
      </c>
      <c r="H373" s="61">
        <v>446</v>
      </c>
      <c r="I373" s="61">
        <v>451</v>
      </c>
      <c r="J373" s="61">
        <v>456</v>
      </c>
      <c r="K373" s="61">
        <v>446</v>
      </c>
      <c r="L373" s="65">
        <f t="shared" si="79"/>
        <v>226.75736961451247</v>
      </c>
      <c r="M373" s="66">
        <f t="shared" si="80"/>
        <v>1133.7868480725624</v>
      </c>
      <c r="N373" s="67">
        <f t="shared" si="81"/>
        <v>1.1337868480725624</v>
      </c>
    </row>
    <row r="374" spans="1:14" ht="15.75">
      <c r="A374" s="63">
        <v>40</v>
      </c>
      <c r="B374" s="64">
        <v>43116</v>
      </c>
      <c r="C374" s="60" t="s">
        <v>20</v>
      </c>
      <c r="D374" s="60" t="s">
        <v>21</v>
      </c>
      <c r="E374" s="61" t="s">
        <v>464</v>
      </c>
      <c r="F374" s="60">
        <v>638</v>
      </c>
      <c r="G374" s="61">
        <v>624</v>
      </c>
      <c r="H374" s="61">
        <v>645</v>
      </c>
      <c r="I374" s="61">
        <v>652</v>
      </c>
      <c r="J374" s="61">
        <v>659</v>
      </c>
      <c r="K374" s="61">
        <v>624</v>
      </c>
      <c r="L374" s="65">
        <f t="shared" si="79"/>
        <v>156.73981191222572</v>
      </c>
      <c r="M374" s="66">
        <f t="shared" si="80"/>
        <v>-2194.35736677116</v>
      </c>
      <c r="N374" s="12">
        <f t="shared" si="81"/>
        <v>-2.19435736677116</v>
      </c>
    </row>
    <row r="375" spans="1:14" ht="15.75">
      <c r="A375" s="63">
        <v>41</v>
      </c>
      <c r="B375" s="64">
        <v>43116</v>
      </c>
      <c r="C375" s="60" t="s">
        <v>20</v>
      </c>
      <c r="D375" s="60" t="s">
        <v>21</v>
      </c>
      <c r="E375" s="61" t="s">
        <v>464</v>
      </c>
      <c r="F375" s="60">
        <v>615</v>
      </c>
      <c r="G375" s="61">
        <v>603</v>
      </c>
      <c r="H375" s="61">
        <v>621</v>
      </c>
      <c r="I375" s="61">
        <v>627</v>
      </c>
      <c r="J375" s="61">
        <v>633</v>
      </c>
      <c r="K375" s="61">
        <v>633</v>
      </c>
      <c r="L375" s="65">
        <f aca="true" t="shared" si="82" ref="L375:L380">100000/F375</f>
        <v>162.60162601626016</v>
      </c>
      <c r="M375" s="66">
        <f t="shared" si="80"/>
        <v>2926.8292682926826</v>
      </c>
      <c r="N375" s="67">
        <f t="shared" si="81"/>
        <v>2.926829268292683</v>
      </c>
    </row>
    <row r="376" spans="1:14" ht="15.75">
      <c r="A376" s="63">
        <v>42</v>
      </c>
      <c r="B376" s="64">
        <v>43115</v>
      </c>
      <c r="C376" s="60" t="s">
        <v>20</v>
      </c>
      <c r="D376" s="60" t="s">
        <v>21</v>
      </c>
      <c r="E376" s="61" t="s">
        <v>287</v>
      </c>
      <c r="F376" s="60">
        <v>258</v>
      </c>
      <c r="G376" s="61">
        <v>253</v>
      </c>
      <c r="H376" s="61">
        <v>264.8</v>
      </c>
      <c r="I376" s="61">
        <v>268</v>
      </c>
      <c r="J376" s="61">
        <v>271</v>
      </c>
      <c r="K376" s="61">
        <v>268</v>
      </c>
      <c r="L376" s="65">
        <f t="shared" si="82"/>
        <v>387.5968992248062</v>
      </c>
      <c r="M376" s="66">
        <f t="shared" si="80"/>
        <v>3875.968992248062</v>
      </c>
      <c r="N376" s="67">
        <f t="shared" si="81"/>
        <v>3.875968992248062</v>
      </c>
    </row>
    <row r="377" spans="1:14" ht="15.75">
      <c r="A377" s="63">
        <v>43</v>
      </c>
      <c r="B377" s="64">
        <v>43115</v>
      </c>
      <c r="C377" s="60" t="s">
        <v>20</v>
      </c>
      <c r="D377" s="60" t="s">
        <v>21</v>
      </c>
      <c r="E377" s="61" t="s">
        <v>462</v>
      </c>
      <c r="F377" s="60">
        <v>165</v>
      </c>
      <c r="G377" s="61">
        <v>160</v>
      </c>
      <c r="H377" s="61">
        <v>168</v>
      </c>
      <c r="I377" s="61">
        <v>171</v>
      </c>
      <c r="J377" s="61">
        <v>174</v>
      </c>
      <c r="K377" s="61">
        <v>160</v>
      </c>
      <c r="L377" s="65">
        <f t="shared" si="82"/>
        <v>606.060606060606</v>
      </c>
      <c r="M377" s="66">
        <f t="shared" si="80"/>
        <v>-3030.30303030303</v>
      </c>
      <c r="N377" s="12">
        <f t="shared" si="81"/>
        <v>-3.0303030303030303</v>
      </c>
    </row>
    <row r="378" spans="1:14" ht="15.75">
      <c r="A378" s="63">
        <v>44</v>
      </c>
      <c r="B378" s="64">
        <v>43115</v>
      </c>
      <c r="C378" s="60" t="s">
        <v>20</v>
      </c>
      <c r="D378" s="60" t="s">
        <v>21</v>
      </c>
      <c r="E378" s="61" t="s">
        <v>341</v>
      </c>
      <c r="F378" s="60">
        <v>322</v>
      </c>
      <c r="G378" s="61">
        <v>315</v>
      </c>
      <c r="H378" s="61">
        <v>326</v>
      </c>
      <c r="I378" s="61">
        <v>330</v>
      </c>
      <c r="J378" s="61">
        <v>334</v>
      </c>
      <c r="K378" s="61">
        <v>326</v>
      </c>
      <c r="L378" s="65">
        <f t="shared" si="82"/>
        <v>310.55900621118013</v>
      </c>
      <c r="M378" s="66">
        <f t="shared" si="80"/>
        <v>1242.2360248447205</v>
      </c>
      <c r="N378" s="67">
        <f t="shared" si="81"/>
        <v>1.2422360248447204</v>
      </c>
    </row>
    <row r="379" spans="1:14" ht="15.75">
      <c r="A379" s="63">
        <v>45</v>
      </c>
      <c r="B379" s="64">
        <v>43115</v>
      </c>
      <c r="C379" s="60" t="s">
        <v>20</v>
      </c>
      <c r="D379" s="60" t="s">
        <v>21</v>
      </c>
      <c r="E379" s="61" t="s">
        <v>112</v>
      </c>
      <c r="F379" s="60">
        <v>570</v>
      </c>
      <c r="G379" s="61">
        <v>560</v>
      </c>
      <c r="H379" s="61">
        <v>575</v>
      </c>
      <c r="I379" s="61">
        <v>580</v>
      </c>
      <c r="J379" s="61">
        <v>585</v>
      </c>
      <c r="K379" s="61">
        <v>585</v>
      </c>
      <c r="L379" s="65">
        <f t="shared" si="82"/>
        <v>175.43859649122808</v>
      </c>
      <c r="M379" s="66">
        <f t="shared" si="80"/>
        <v>2631.5789473684213</v>
      </c>
      <c r="N379" s="67">
        <f t="shared" si="81"/>
        <v>2.631578947368421</v>
      </c>
    </row>
    <row r="380" spans="1:14" ht="15.75">
      <c r="A380" s="63">
        <v>46</v>
      </c>
      <c r="B380" s="64">
        <v>43112</v>
      </c>
      <c r="C380" s="60" t="s">
        <v>20</v>
      </c>
      <c r="D380" s="60" t="s">
        <v>21</v>
      </c>
      <c r="E380" s="61" t="s">
        <v>203</v>
      </c>
      <c r="F380" s="60">
        <v>600</v>
      </c>
      <c r="G380" s="61">
        <v>588</v>
      </c>
      <c r="H380" s="61">
        <v>607</v>
      </c>
      <c r="I380" s="61">
        <v>614</v>
      </c>
      <c r="J380" s="61">
        <v>621</v>
      </c>
      <c r="K380" s="61">
        <v>607</v>
      </c>
      <c r="L380" s="65">
        <f t="shared" si="82"/>
        <v>166.66666666666666</v>
      </c>
      <c r="M380" s="66">
        <f t="shared" si="80"/>
        <v>1166.6666666666665</v>
      </c>
      <c r="N380" s="67">
        <f t="shared" si="81"/>
        <v>1.1666666666666665</v>
      </c>
    </row>
    <row r="381" spans="1:14" ht="15.75">
      <c r="A381" s="63">
        <v>47</v>
      </c>
      <c r="B381" s="64">
        <v>43112</v>
      </c>
      <c r="C381" s="60" t="s">
        <v>20</v>
      </c>
      <c r="D381" s="60" t="s">
        <v>21</v>
      </c>
      <c r="E381" s="61" t="s">
        <v>292</v>
      </c>
      <c r="F381" s="60">
        <v>447</v>
      </c>
      <c r="G381" s="61">
        <v>438</v>
      </c>
      <c r="H381" s="61">
        <v>452</v>
      </c>
      <c r="I381" s="61">
        <v>457</v>
      </c>
      <c r="J381" s="61">
        <v>462</v>
      </c>
      <c r="K381" s="61">
        <v>451.9</v>
      </c>
      <c r="L381" s="65">
        <f aca="true" t="shared" si="83" ref="L381:L389">100000/F381</f>
        <v>223.71364653243847</v>
      </c>
      <c r="M381" s="66">
        <f aca="true" t="shared" si="84" ref="M381:M394">IF(D381="BUY",(K381-F381)*(L381),(F381-K381)*(L381))</f>
        <v>1096.1968680089435</v>
      </c>
      <c r="N381" s="67">
        <f aca="true" t="shared" si="85" ref="N381:N394">M381/(L381)/F381%</f>
        <v>1.0961968680089436</v>
      </c>
    </row>
    <row r="382" spans="1:14" ht="15.75">
      <c r="A382" s="63">
        <v>48</v>
      </c>
      <c r="B382" s="64">
        <v>43112</v>
      </c>
      <c r="C382" s="60" t="s">
        <v>20</v>
      </c>
      <c r="D382" s="60" t="s">
        <v>21</v>
      </c>
      <c r="E382" s="61" t="s">
        <v>67</v>
      </c>
      <c r="F382" s="60">
        <v>257</v>
      </c>
      <c r="G382" s="61">
        <v>252</v>
      </c>
      <c r="H382" s="61">
        <v>260</v>
      </c>
      <c r="I382" s="61">
        <v>263</v>
      </c>
      <c r="J382" s="61">
        <v>266</v>
      </c>
      <c r="K382" s="61">
        <v>252</v>
      </c>
      <c r="L382" s="65">
        <f t="shared" si="83"/>
        <v>389.10505836575874</v>
      </c>
      <c r="M382" s="66">
        <f t="shared" si="84"/>
        <v>-1945.5252918287938</v>
      </c>
      <c r="N382" s="12">
        <f t="shared" si="85"/>
        <v>-1.945525291828794</v>
      </c>
    </row>
    <row r="383" spans="1:14" ht="15.75">
      <c r="A383" s="63">
        <v>49</v>
      </c>
      <c r="B383" s="64">
        <v>43112</v>
      </c>
      <c r="C383" s="60" t="s">
        <v>20</v>
      </c>
      <c r="D383" s="60" t="s">
        <v>21</v>
      </c>
      <c r="E383" s="61" t="s">
        <v>305</v>
      </c>
      <c r="F383" s="60">
        <v>587</v>
      </c>
      <c r="G383" s="61">
        <v>576</v>
      </c>
      <c r="H383" s="61">
        <v>593</v>
      </c>
      <c r="I383" s="61">
        <v>599</v>
      </c>
      <c r="J383" s="61">
        <v>605</v>
      </c>
      <c r="K383" s="61">
        <v>576</v>
      </c>
      <c r="L383" s="65">
        <f t="shared" si="83"/>
        <v>170.35775127768312</v>
      </c>
      <c r="M383" s="66">
        <f t="shared" si="84"/>
        <v>-1873.9352640545144</v>
      </c>
      <c r="N383" s="12">
        <f t="shared" si="85"/>
        <v>-1.8739352640545144</v>
      </c>
    </row>
    <row r="384" spans="1:14" ht="15.75">
      <c r="A384" s="63">
        <v>50</v>
      </c>
      <c r="B384" s="64">
        <v>43111</v>
      </c>
      <c r="C384" s="60" t="s">
        <v>20</v>
      </c>
      <c r="D384" s="60" t="s">
        <v>21</v>
      </c>
      <c r="E384" s="61" t="s">
        <v>67</v>
      </c>
      <c r="F384" s="60">
        <v>248</v>
      </c>
      <c r="G384" s="61">
        <v>240</v>
      </c>
      <c r="H384" s="61">
        <v>252</v>
      </c>
      <c r="I384" s="61">
        <v>256</v>
      </c>
      <c r="J384" s="61">
        <v>260</v>
      </c>
      <c r="K384" s="61">
        <v>252</v>
      </c>
      <c r="L384" s="65">
        <f t="shared" si="83"/>
        <v>403.2258064516129</v>
      </c>
      <c r="M384" s="66">
        <f t="shared" si="84"/>
        <v>1612.9032258064517</v>
      </c>
      <c r="N384" s="67">
        <f t="shared" si="85"/>
        <v>1.6129032258064517</v>
      </c>
    </row>
    <row r="385" spans="1:14" ht="15.75">
      <c r="A385" s="63">
        <v>51</v>
      </c>
      <c r="B385" s="64">
        <v>43111</v>
      </c>
      <c r="C385" s="60" t="s">
        <v>20</v>
      </c>
      <c r="D385" s="60" t="s">
        <v>21</v>
      </c>
      <c r="E385" s="61" t="s">
        <v>192</v>
      </c>
      <c r="F385" s="60">
        <v>550</v>
      </c>
      <c r="G385" s="61">
        <v>540</v>
      </c>
      <c r="H385" s="61">
        <v>555</v>
      </c>
      <c r="I385" s="61">
        <v>560</v>
      </c>
      <c r="J385" s="61">
        <v>565</v>
      </c>
      <c r="K385" s="61">
        <v>555</v>
      </c>
      <c r="L385" s="65">
        <f t="shared" si="83"/>
        <v>181.8181818181818</v>
      </c>
      <c r="M385" s="66">
        <f t="shared" si="84"/>
        <v>909.090909090909</v>
      </c>
      <c r="N385" s="67">
        <f t="shared" si="85"/>
        <v>0.9090909090909091</v>
      </c>
    </row>
    <row r="386" spans="1:14" ht="15.75">
      <c r="A386" s="63">
        <v>52</v>
      </c>
      <c r="B386" s="64">
        <v>43111</v>
      </c>
      <c r="C386" s="60" t="s">
        <v>20</v>
      </c>
      <c r="D386" s="60" t="s">
        <v>21</v>
      </c>
      <c r="E386" s="61" t="s">
        <v>381</v>
      </c>
      <c r="F386" s="60">
        <v>279</v>
      </c>
      <c r="G386" s="61">
        <v>272</v>
      </c>
      <c r="H386" s="61">
        <v>283</v>
      </c>
      <c r="I386" s="61">
        <v>287</v>
      </c>
      <c r="J386" s="61">
        <v>291</v>
      </c>
      <c r="K386" s="61">
        <v>272</v>
      </c>
      <c r="L386" s="65">
        <f t="shared" si="83"/>
        <v>358.42293906810033</v>
      </c>
      <c r="M386" s="66">
        <f t="shared" si="84"/>
        <v>-2508.9605734767024</v>
      </c>
      <c r="N386" s="12">
        <f t="shared" si="85"/>
        <v>-2.5089605734767026</v>
      </c>
    </row>
    <row r="387" spans="1:14" ht="15.75">
      <c r="A387" s="63">
        <v>53</v>
      </c>
      <c r="B387" s="64">
        <v>43111</v>
      </c>
      <c r="C387" s="60" t="s">
        <v>20</v>
      </c>
      <c r="D387" s="60" t="s">
        <v>21</v>
      </c>
      <c r="E387" s="61" t="s">
        <v>448</v>
      </c>
      <c r="F387" s="60">
        <v>400</v>
      </c>
      <c r="G387" s="61">
        <v>390</v>
      </c>
      <c r="H387" s="61">
        <v>405</v>
      </c>
      <c r="I387" s="61">
        <v>410</v>
      </c>
      <c r="J387" s="61">
        <v>415</v>
      </c>
      <c r="K387" s="61">
        <v>390</v>
      </c>
      <c r="L387" s="65">
        <f t="shared" si="83"/>
        <v>250</v>
      </c>
      <c r="M387" s="66">
        <f t="shared" si="84"/>
        <v>-2500</v>
      </c>
      <c r="N387" s="12">
        <f t="shared" si="85"/>
        <v>-2.5</v>
      </c>
    </row>
    <row r="388" spans="1:14" ht="15.75">
      <c r="A388" s="63">
        <v>54</v>
      </c>
      <c r="B388" s="64">
        <v>43111</v>
      </c>
      <c r="C388" s="60" t="s">
        <v>20</v>
      </c>
      <c r="D388" s="60" t="s">
        <v>21</v>
      </c>
      <c r="E388" s="61" t="s">
        <v>65</v>
      </c>
      <c r="F388" s="60">
        <v>376</v>
      </c>
      <c r="G388" s="61">
        <v>368</v>
      </c>
      <c r="H388" s="61">
        <v>381</v>
      </c>
      <c r="I388" s="61">
        <v>386</v>
      </c>
      <c r="J388" s="61">
        <v>391</v>
      </c>
      <c r="K388" s="61">
        <v>381</v>
      </c>
      <c r="L388" s="65">
        <f t="shared" si="83"/>
        <v>265.9574468085106</v>
      </c>
      <c r="M388" s="66">
        <f t="shared" si="84"/>
        <v>1329.787234042553</v>
      </c>
      <c r="N388" s="67">
        <f t="shared" si="85"/>
        <v>1.3297872340425532</v>
      </c>
    </row>
    <row r="389" spans="1:14" ht="15.75">
      <c r="A389" s="63">
        <v>55</v>
      </c>
      <c r="B389" s="64">
        <v>43110</v>
      </c>
      <c r="C389" s="60" t="s">
        <v>20</v>
      </c>
      <c r="D389" s="60" t="s">
        <v>21</v>
      </c>
      <c r="E389" s="61" t="s">
        <v>293</v>
      </c>
      <c r="F389" s="60">
        <v>133</v>
      </c>
      <c r="G389" s="61">
        <v>128</v>
      </c>
      <c r="H389" s="61">
        <v>136</v>
      </c>
      <c r="I389" s="61">
        <v>139</v>
      </c>
      <c r="J389" s="61">
        <v>142</v>
      </c>
      <c r="K389" s="61">
        <v>136</v>
      </c>
      <c r="L389" s="65">
        <f t="shared" si="83"/>
        <v>751.8796992481203</v>
      </c>
      <c r="M389" s="66">
        <f t="shared" si="84"/>
        <v>2255.639097744361</v>
      </c>
      <c r="N389" s="67">
        <f t="shared" si="85"/>
        <v>2.255639097744361</v>
      </c>
    </row>
    <row r="390" spans="1:14" ht="15.75">
      <c r="A390" s="63">
        <v>56</v>
      </c>
      <c r="B390" s="64">
        <v>43110</v>
      </c>
      <c r="C390" s="60" t="s">
        <v>20</v>
      </c>
      <c r="D390" s="60" t="s">
        <v>21</v>
      </c>
      <c r="E390" s="61" t="s">
        <v>461</v>
      </c>
      <c r="F390" s="60">
        <v>170</v>
      </c>
      <c r="G390" s="61">
        <v>165</v>
      </c>
      <c r="H390" s="61">
        <v>173</v>
      </c>
      <c r="I390" s="61">
        <v>176</v>
      </c>
      <c r="J390" s="61">
        <v>179</v>
      </c>
      <c r="K390" s="61">
        <v>173</v>
      </c>
      <c r="L390" s="65">
        <f aca="true" t="shared" si="86" ref="L390:L399">100000/F390</f>
        <v>588.2352941176471</v>
      </c>
      <c r="M390" s="66">
        <f t="shared" si="84"/>
        <v>1764.7058823529412</v>
      </c>
      <c r="N390" s="67">
        <f t="shared" si="85"/>
        <v>1.7647058823529411</v>
      </c>
    </row>
    <row r="391" spans="1:14" ht="15.75">
      <c r="A391" s="63">
        <v>57</v>
      </c>
      <c r="B391" s="64">
        <v>43110</v>
      </c>
      <c r="C391" s="60" t="s">
        <v>20</v>
      </c>
      <c r="D391" s="60" t="s">
        <v>21</v>
      </c>
      <c r="E391" s="61" t="s">
        <v>294</v>
      </c>
      <c r="F391" s="60">
        <v>311</v>
      </c>
      <c r="G391" s="61">
        <v>304</v>
      </c>
      <c r="H391" s="61">
        <v>315</v>
      </c>
      <c r="I391" s="61">
        <v>319</v>
      </c>
      <c r="J391" s="61">
        <v>323</v>
      </c>
      <c r="K391" s="61">
        <v>319</v>
      </c>
      <c r="L391" s="65">
        <f>100000/F391</f>
        <v>321.54340836012864</v>
      </c>
      <c r="M391" s="66">
        <f t="shared" si="84"/>
        <v>2572.347266881029</v>
      </c>
      <c r="N391" s="67">
        <f t="shared" si="85"/>
        <v>2.572347266881029</v>
      </c>
    </row>
    <row r="392" spans="1:14" ht="15.75">
      <c r="A392" s="63">
        <v>58</v>
      </c>
      <c r="B392" s="64">
        <v>43110</v>
      </c>
      <c r="C392" s="60" t="s">
        <v>20</v>
      </c>
      <c r="D392" s="60" t="s">
        <v>21</v>
      </c>
      <c r="E392" s="61" t="s">
        <v>381</v>
      </c>
      <c r="F392" s="60">
        <v>252.5</v>
      </c>
      <c r="G392" s="61">
        <v>248</v>
      </c>
      <c r="H392" s="61">
        <v>255</v>
      </c>
      <c r="I392" s="61">
        <v>257.5</v>
      </c>
      <c r="J392" s="61">
        <v>260</v>
      </c>
      <c r="K392" s="61">
        <v>255</v>
      </c>
      <c r="L392" s="65">
        <f>100000/F392</f>
        <v>396.03960396039605</v>
      </c>
      <c r="M392" s="66">
        <f t="shared" si="84"/>
        <v>990.0990099009902</v>
      </c>
      <c r="N392" s="67">
        <f t="shared" si="85"/>
        <v>0.9900990099009901</v>
      </c>
    </row>
    <row r="393" spans="1:14" ht="15.75">
      <c r="A393" s="63">
        <v>59</v>
      </c>
      <c r="B393" s="64">
        <v>43110</v>
      </c>
      <c r="C393" s="60" t="s">
        <v>20</v>
      </c>
      <c r="D393" s="60" t="s">
        <v>21</v>
      </c>
      <c r="E393" s="61" t="s">
        <v>294</v>
      </c>
      <c r="F393" s="60">
        <v>292</v>
      </c>
      <c r="G393" s="61">
        <v>285</v>
      </c>
      <c r="H393" s="61">
        <v>296</v>
      </c>
      <c r="I393" s="61">
        <v>300</v>
      </c>
      <c r="J393" s="61">
        <v>304</v>
      </c>
      <c r="K393" s="61">
        <v>304</v>
      </c>
      <c r="L393" s="65">
        <f>100000/F393</f>
        <v>342.4657534246575</v>
      </c>
      <c r="M393" s="66">
        <f t="shared" si="84"/>
        <v>4109.58904109589</v>
      </c>
      <c r="N393" s="67">
        <f t="shared" si="85"/>
        <v>4.109589041095891</v>
      </c>
    </row>
    <row r="394" spans="1:14" ht="15.75">
      <c r="A394" s="63">
        <v>60</v>
      </c>
      <c r="B394" s="64">
        <v>43109</v>
      </c>
      <c r="C394" s="60" t="s">
        <v>20</v>
      </c>
      <c r="D394" s="60" t="s">
        <v>21</v>
      </c>
      <c r="E394" s="61" t="s">
        <v>113</v>
      </c>
      <c r="F394" s="60">
        <v>270</v>
      </c>
      <c r="G394" s="61">
        <v>263</v>
      </c>
      <c r="H394" s="61">
        <v>274</v>
      </c>
      <c r="I394" s="61">
        <v>278</v>
      </c>
      <c r="J394" s="61">
        <v>282</v>
      </c>
      <c r="K394" s="61">
        <v>274</v>
      </c>
      <c r="L394" s="65">
        <f>100000/F394</f>
        <v>370.3703703703704</v>
      </c>
      <c r="M394" s="66">
        <f t="shared" si="84"/>
        <v>1481.4814814814815</v>
      </c>
      <c r="N394" s="67">
        <f t="shared" si="85"/>
        <v>1.4814814814814814</v>
      </c>
    </row>
    <row r="395" spans="1:14" ht="15.75">
      <c r="A395" s="63">
        <v>61</v>
      </c>
      <c r="B395" s="64">
        <v>43109</v>
      </c>
      <c r="C395" s="60" t="s">
        <v>20</v>
      </c>
      <c r="D395" s="60" t="s">
        <v>21</v>
      </c>
      <c r="E395" s="61" t="s">
        <v>459</v>
      </c>
      <c r="F395" s="60">
        <v>1115</v>
      </c>
      <c r="G395" s="61">
        <v>1095</v>
      </c>
      <c r="H395" s="61">
        <v>1126</v>
      </c>
      <c r="I395" s="61">
        <v>1137</v>
      </c>
      <c r="J395" s="61">
        <v>1148</v>
      </c>
      <c r="K395" s="61">
        <v>1095</v>
      </c>
      <c r="L395" s="65">
        <f t="shared" si="86"/>
        <v>89.68609865470852</v>
      </c>
      <c r="M395" s="66">
        <f aca="true" t="shared" si="87" ref="M395:M405">IF(D395="BUY",(K395-F395)*(L395),(F395-K395)*(L395))</f>
        <v>-1793.7219730941704</v>
      </c>
      <c r="N395" s="12">
        <f aca="true" t="shared" si="88" ref="N395:N406">M395/(L395)/F395%</f>
        <v>-1.7937219730941703</v>
      </c>
    </row>
    <row r="396" spans="1:14" ht="15.75">
      <c r="A396" s="63">
        <v>62</v>
      </c>
      <c r="B396" s="64">
        <v>43109</v>
      </c>
      <c r="C396" s="60" t="s">
        <v>20</v>
      </c>
      <c r="D396" s="60" t="s">
        <v>21</v>
      </c>
      <c r="E396" s="61" t="s">
        <v>448</v>
      </c>
      <c r="F396" s="60">
        <v>382</v>
      </c>
      <c r="G396" s="61">
        <v>374</v>
      </c>
      <c r="H396" s="61">
        <v>387</v>
      </c>
      <c r="I396" s="61">
        <v>392</v>
      </c>
      <c r="J396" s="61">
        <v>397</v>
      </c>
      <c r="K396" s="61">
        <v>374</v>
      </c>
      <c r="L396" s="65">
        <f t="shared" si="86"/>
        <v>261.78010471204186</v>
      </c>
      <c r="M396" s="66">
        <f t="shared" si="87"/>
        <v>-2094.240837696335</v>
      </c>
      <c r="N396" s="12">
        <f t="shared" si="88"/>
        <v>-2.094240837696335</v>
      </c>
    </row>
    <row r="397" spans="1:14" ht="15.75">
      <c r="A397" s="63">
        <v>63</v>
      </c>
      <c r="B397" s="64">
        <v>43109</v>
      </c>
      <c r="C397" s="60" t="s">
        <v>20</v>
      </c>
      <c r="D397" s="60" t="s">
        <v>21</v>
      </c>
      <c r="E397" s="61" t="s">
        <v>448</v>
      </c>
      <c r="F397" s="60">
        <v>364</v>
      </c>
      <c r="G397" s="61">
        <v>357</v>
      </c>
      <c r="H397" s="61">
        <v>368</v>
      </c>
      <c r="I397" s="61">
        <v>372</v>
      </c>
      <c r="J397" s="61">
        <v>376</v>
      </c>
      <c r="K397" s="61">
        <v>376</v>
      </c>
      <c r="L397" s="65">
        <f t="shared" si="86"/>
        <v>274.72527472527474</v>
      </c>
      <c r="M397" s="66">
        <f t="shared" si="87"/>
        <v>3296.703296703297</v>
      </c>
      <c r="N397" s="67">
        <f t="shared" si="88"/>
        <v>3.2967032967032965</v>
      </c>
    </row>
    <row r="398" spans="1:14" ht="15.75">
      <c r="A398" s="63">
        <v>64</v>
      </c>
      <c r="B398" s="64">
        <v>43109</v>
      </c>
      <c r="C398" s="60" t="s">
        <v>20</v>
      </c>
      <c r="D398" s="60" t="s">
        <v>21</v>
      </c>
      <c r="E398" s="61" t="s">
        <v>237</v>
      </c>
      <c r="F398" s="60">
        <v>167</v>
      </c>
      <c r="G398" s="61">
        <v>163</v>
      </c>
      <c r="H398" s="61">
        <v>169</v>
      </c>
      <c r="I398" s="61">
        <v>171</v>
      </c>
      <c r="J398" s="61">
        <v>173</v>
      </c>
      <c r="K398" s="61">
        <v>169</v>
      </c>
      <c r="L398" s="65">
        <f t="shared" si="86"/>
        <v>598.8023952095808</v>
      </c>
      <c r="M398" s="66">
        <f t="shared" si="87"/>
        <v>1197.6047904191616</v>
      </c>
      <c r="N398" s="67">
        <f t="shared" si="88"/>
        <v>1.1976047904191618</v>
      </c>
    </row>
    <row r="399" spans="1:14" ht="15.75">
      <c r="A399" s="63">
        <v>65</v>
      </c>
      <c r="B399" s="64">
        <v>43108</v>
      </c>
      <c r="C399" s="60" t="s">
        <v>20</v>
      </c>
      <c r="D399" s="60" t="s">
        <v>21</v>
      </c>
      <c r="E399" s="61" t="s">
        <v>305</v>
      </c>
      <c r="F399" s="60">
        <v>555</v>
      </c>
      <c r="G399" s="61">
        <v>542</v>
      </c>
      <c r="H399" s="61">
        <v>562</v>
      </c>
      <c r="I399" s="61">
        <v>570</v>
      </c>
      <c r="J399" s="61">
        <v>577</v>
      </c>
      <c r="K399" s="61">
        <v>542</v>
      </c>
      <c r="L399" s="65">
        <f t="shared" si="86"/>
        <v>180.18018018018017</v>
      </c>
      <c r="M399" s="66">
        <f t="shared" si="87"/>
        <v>-2342.3423423423424</v>
      </c>
      <c r="N399" s="12">
        <f t="shared" si="88"/>
        <v>-2.3423423423423424</v>
      </c>
    </row>
    <row r="400" spans="1:14" ht="15.75">
      <c r="A400" s="63">
        <v>66</v>
      </c>
      <c r="B400" s="64">
        <v>43108</v>
      </c>
      <c r="C400" s="60" t="s">
        <v>20</v>
      </c>
      <c r="D400" s="60" t="s">
        <v>21</v>
      </c>
      <c r="E400" s="61" t="s">
        <v>458</v>
      </c>
      <c r="F400" s="60">
        <v>81.5</v>
      </c>
      <c r="G400" s="61">
        <v>79</v>
      </c>
      <c r="H400" s="61">
        <v>83</v>
      </c>
      <c r="I400" s="61">
        <v>84.5</v>
      </c>
      <c r="J400" s="61">
        <v>87</v>
      </c>
      <c r="K400" s="61">
        <v>79</v>
      </c>
      <c r="L400" s="65">
        <f aca="true" t="shared" si="89" ref="L400:L405">100000/F400</f>
        <v>1226.993865030675</v>
      </c>
      <c r="M400" s="66">
        <f t="shared" si="87"/>
        <v>-3067.4846625766872</v>
      </c>
      <c r="N400" s="12">
        <f t="shared" si="88"/>
        <v>-3.067484662576687</v>
      </c>
    </row>
    <row r="401" spans="1:14" ht="15.75">
      <c r="A401" s="63">
        <v>67</v>
      </c>
      <c r="B401" s="64">
        <v>43108</v>
      </c>
      <c r="C401" s="60" t="s">
        <v>20</v>
      </c>
      <c r="D401" s="60" t="s">
        <v>21</v>
      </c>
      <c r="E401" s="61" t="s">
        <v>442</v>
      </c>
      <c r="F401" s="60">
        <v>1226</v>
      </c>
      <c r="G401" s="61">
        <v>1204</v>
      </c>
      <c r="H401" s="61">
        <v>1238</v>
      </c>
      <c r="I401" s="61">
        <v>1250</v>
      </c>
      <c r="J401" s="61">
        <v>1262</v>
      </c>
      <c r="K401" s="61">
        <v>1238</v>
      </c>
      <c r="L401" s="65">
        <f t="shared" si="89"/>
        <v>81.56606851549755</v>
      </c>
      <c r="M401" s="66">
        <f t="shared" si="87"/>
        <v>978.7928221859706</v>
      </c>
      <c r="N401" s="67">
        <f t="shared" si="88"/>
        <v>0.9787928221859706</v>
      </c>
    </row>
    <row r="402" spans="1:14" ht="15.75">
      <c r="A402" s="63">
        <v>68</v>
      </c>
      <c r="B402" s="64">
        <v>43108</v>
      </c>
      <c r="C402" s="60" t="s">
        <v>20</v>
      </c>
      <c r="D402" s="60" t="s">
        <v>21</v>
      </c>
      <c r="E402" s="61" t="s">
        <v>174</v>
      </c>
      <c r="F402" s="60">
        <v>770</v>
      </c>
      <c r="G402" s="61">
        <v>755</v>
      </c>
      <c r="H402" s="61">
        <v>778</v>
      </c>
      <c r="I402" s="61">
        <v>786</v>
      </c>
      <c r="J402" s="61">
        <v>794</v>
      </c>
      <c r="K402" s="61">
        <v>778</v>
      </c>
      <c r="L402" s="65">
        <f t="shared" si="89"/>
        <v>129.87012987012986</v>
      </c>
      <c r="M402" s="66">
        <f t="shared" si="87"/>
        <v>1038.9610389610389</v>
      </c>
      <c r="N402" s="67">
        <f t="shared" si="88"/>
        <v>1.0389610389610389</v>
      </c>
    </row>
    <row r="403" spans="1:14" ht="15.75">
      <c r="A403" s="63">
        <v>69</v>
      </c>
      <c r="B403" s="64">
        <v>43108</v>
      </c>
      <c r="C403" s="60" t="s">
        <v>20</v>
      </c>
      <c r="D403" s="60" t="s">
        <v>21</v>
      </c>
      <c r="E403" s="61" t="s">
        <v>381</v>
      </c>
      <c r="F403" s="60">
        <v>222</v>
      </c>
      <c r="G403" s="61">
        <v>216</v>
      </c>
      <c r="H403" s="61">
        <v>225</v>
      </c>
      <c r="I403" s="61">
        <v>228</v>
      </c>
      <c r="J403" s="61">
        <v>231</v>
      </c>
      <c r="K403" s="61">
        <v>225</v>
      </c>
      <c r="L403" s="65">
        <f t="shared" si="89"/>
        <v>450.45045045045043</v>
      </c>
      <c r="M403" s="66">
        <f t="shared" si="87"/>
        <v>1351.3513513513512</v>
      </c>
      <c r="N403" s="67">
        <f t="shared" si="88"/>
        <v>1.3513513513513513</v>
      </c>
    </row>
    <row r="404" spans="1:14" ht="15.75">
      <c r="A404" s="63">
        <v>70</v>
      </c>
      <c r="B404" s="64">
        <v>43105</v>
      </c>
      <c r="C404" s="60" t="s">
        <v>20</v>
      </c>
      <c r="D404" s="60" t="s">
        <v>21</v>
      </c>
      <c r="E404" s="61" t="s">
        <v>375</v>
      </c>
      <c r="F404" s="60">
        <v>112</v>
      </c>
      <c r="G404" s="61">
        <v>108</v>
      </c>
      <c r="H404" s="61">
        <v>114</v>
      </c>
      <c r="I404" s="61">
        <v>116</v>
      </c>
      <c r="J404" s="61">
        <v>118</v>
      </c>
      <c r="K404" s="61">
        <v>114</v>
      </c>
      <c r="L404" s="65">
        <f t="shared" si="89"/>
        <v>892.8571428571429</v>
      </c>
      <c r="M404" s="66">
        <f t="shared" si="87"/>
        <v>1785.7142857142858</v>
      </c>
      <c r="N404" s="67">
        <f t="shared" si="88"/>
        <v>1.7857142857142856</v>
      </c>
    </row>
    <row r="405" spans="1:14" ht="15.75">
      <c r="A405" s="63">
        <v>71</v>
      </c>
      <c r="B405" s="64">
        <v>43105</v>
      </c>
      <c r="C405" s="60" t="s">
        <v>20</v>
      </c>
      <c r="D405" s="60" t="s">
        <v>21</v>
      </c>
      <c r="E405" s="61" t="s">
        <v>316</v>
      </c>
      <c r="F405" s="60">
        <v>225</v>
      </c>
      <c r="G405" s="61">
        <v>220</v>
      </c>
      <c r="H405" s="61">
        <v>228</v>
      </c>
      <c r="I405" s="61">
        <v>231</v>
      </c>
      <c r="J405" s="61">
        <v>234</v>
      </c>
      <c r="K405" s="61">
        <v>228</v>
      </c>
      <c r="L405" s="65">
        <f t="shared" si="89"/>
        <v>444.44444444444446</v>
      </c>
      <c r="M405" s="66">
        <f t="shared" si="87"/>
        <v>1333.3333333333335</v>
      </c>
      <c r="N405" s="67">
        <f t="shared" si="88"/>
        <v>1.3333333333333335</v>
      </c>
    </row>
    <row r="406" spans="1:14" ht="15.75">
      <c r="A406" s="63">
        <v>72</v>
      </c>
      <c r="B406" s="64">
        <v>43105</v>
      </c>
      <c r="C406" s="60" t="s">
        <v>20</v>
      </c>
      <c r="D406" s="60" t="s">
        <v>21</v>
      </c>
      <c r="E406" s="61" t="s">
        <v>65</v>
      </c>
      <c r="F406" s="60">
        <v>353</v>
      </c>
      <c r="G406" s="61">
        <v>347</v>
      </c>
      <c r="H406" s="61">
        <v>357</v>
      </c>
      <c r="I406" s="61">
        <v>361</v>
      </c>
      <c r="J406" s="61">
        <v>365</v>
      </c>
      <c r="K406" s="61">
        <v>347</v>
      </c>
      <c r="L406" s="65">
        <f aca="true" t="shared" si="90" ref="L406:L411">100000/F406</f>
        <v>283.28611898017</v>
      </c>
      <c r="M406" s="66">
        <f aca="true" t="shared" si="91" ref="M406:M411">IF(D406="BUY",(K406-F406)*(L406),(F406-K406)*(L406))</f>
        <v>-1699.71671388102</v>
      </c>
      <c r="N406" s="12">
        <f t="shared" si="88"/>
        <v>-1.6997167138810199</v>
      </c>
    </row>
    <row r="407" spans="1:14" ht="15.75">
      <c r="A407" s="63">
        <v>73</v>
      </c>
      <c r="B407" s="64">
        <v>43105</v>
      </c>
      <c r="C407" s="60" t="s">
        <v>20</v>
      </c>
      <c r="D407" s="60" t="s">
        <v>21</v>
      </c>
      <c r="E407" s="61" t="s">
        <v>183</v>
      </c>
      <c r="F407" s="60">
        <v>540</v>
      </c>
      <c r="G407" s="61">
        <v>530</v>
      </c>
      <c r="H407" s="61">
        <v>545</v>
      </c>
      <c r="I407" s="61">
        <v>550</v>
      </c>
      <c r="J407" s="61">
        <v>555</v>
      </c>
      <c r="K407" s="61">
        <v>530</v>
      </c>
      <c r="L407" s="65">
        <f t="shared" si="90"/>
        <v>185.1851851851852</v>
      </c>
      <c r="M407" s="66">
        <f t="shared" si="91"/>
        <v>-1851.851851851852</v>
      </c>
      <c r="N407" s="12">
        <f>M407/(L407)/F407%</f>
        <v>-1.8518518518518516</v>
      </c>
    </row>
    <row r="408" spans="1:14" ht="15.75">
      <c r="A408" s="63">
        <v>74</v>
      </c>
      <c r="B408" s="64">
        <v>43105</v>
      </c>
      <c r="C408" s="60" t="s">
        <v>20</v>
      </c>
      <c r="D408" s="60" t="s">
        <v>21</v>
      </c>
      <c r="E408" s="61" t="s">
        <v>305</v>
      </c>
      <c r="F408" s="60">
        <v>508</v>
      </c>
      <c r="G408" s="61">
        <v>497</v>
      </c>
      <c r="H408" s="61">
        <v>514</v>
      </c>
      <c r="I408" s="61">
        <v>520</v>
      </c>
      <c r="J408" s="61">
        <v>526</v>
      </c>
      <c r="K408" s="61">
        <v>514</v>
      </c>
      <c r="L408" s="65">
        <f t="shared" si="90"/>
        <v>196.8503937007874</v>
      </c>
      <c r="M408" s="66">
        <f t="shared" si="91"/>
        <v>1181.1023622047244</v>
      </c>
      <c r="N408" s="67">
        <f>M408/(L408)/F408%</f>
        <v>1.1811023622047243</v>
      </c>
    </row>
    <row r="409" spans="1:14" ht="15.75">
      <c r="A409" s="63">
        <v>75</v>
      </c>
      <c r="B409" s="64">
        <v>43104</v>
      </c>
      <c r="C409" s="60" t="s">
        <v>20</v>
      </c>
      <c r="D409" s="60" t="s">
        <v>21</v>
      </c>
      <c r="E409" s="61" t="s">
        <v>183</v>
      </c>
      <c r="F409" s="60">
        <v>525</v>
      </c>
      <c r="G409" s="61">
        <v>516</v>
      </c>
      <c r="H409" s="61">
        <v>530</v>
      </c>
      <c r="I409" s="61">
        <v>535</v>
      </c>
      <c r="J409" s="61">
        <v>540</v>
      </c>
      <c r="K409" s="61">
        <v>535</v>
      </c>
      <c r="L409" s="65">
        <f t="shared" si="90"/>
        <v>190.47619047619048</v>
      </c>
      <c r="M409" s="66">
        <f t="shared" si="91"/>
        <v>1904.7619047619048</v>
      </c>
      <c r="N409" s="67">
        <f>M409/(L409)/F409%</f>
        <v>1.9047619047619047</v>
      </c>
    </row>
    <row r="410" spans="1:14" ht="15.75">
      <c r="A410" s="63">
        <v>76</v>
      </c>
      <c r="B410" s="64">
        <v>43104</v>
      </c>
      <c r="C410" s="60" t="s">
        <v>20</v>
      </c>
      <c r="D410" s="60" t="s">
        <v>21</v>
      </c>
      <c r="E410" s="61" t="s">
        <v>296</v>
      </c>
      <c r="F410" s="60">
        <v>203</v>
      </c>
      <c r="G410" s="61">
        <v>197</v>
      </c>
      <c r="H410" s="61">
        <v>206</v>
      </c>
      <c r="I410" s="61">
        <v>209</v>
      </c>
      <c r="J410" s="61">
        <v>212</v>
      </c>
      <c r="K410" s="61">
        <v>212</v>
      </c>
      <c r="L410" s="65">
        <f t="shared" si="90"/>
        <v>492.61083743842363</v>
      </c>
      <c r="M410" s="66">
        <f t="shared" si="91"/>
        <v>4433.4975369458125</v>
      </c>
      <c r="N410" s="67">
        <f>M410/(L410)/F410%</f>
        <v>4.433497536945813</v>
      </c>
    </row>
    <row r="411" spans="1:14" ht="15.75">
      <c r="A411" s="63">
        <v>77</v>
      </c>
      <c r="B411" s="64">
        <v>43104</v>
      </c>
      <c r="C411" s="60" t="s">
        <v>20</v>
      </c>
      <c r="D411" s="60" t="s">
        <v>21</v>
      </c>
      <c r="E411" s="61" t="s">
        <v>458</v>
      </c>
      <c r="F411" s="60">
        <v>76</v>
      </c>
      <c r="G411" s="61">
        <v>74</v>
      </c>
      <c r="H411" s="61">
        <v>77</v>
      </c>
      <c r="I411" s="61">
        <v>78</v>
      </c>
      <c r="J411" s="61">
        <v>79</v>
      </c>
      <c r="K411" s="61">
        <v>79</v>
      </c>
      <c r="L411" s="65">
        <f t="shared" si="90"/>
        <v>1315.7894736842106</v>
      </c>
      <c r="M411" s="66">
        <f t="shared" si="91"/>
        <v>3947.3684210526317</v>
      </c>
      <c r="N411" s="67">
        <f>M411/(L411)/F411%</f>
        <v>3.9473684210526314</v>
      </c>
    </row>
    <row r="412" spans="1:14" ht="15.75">
      <c r="A412" s="63">
        <v>78</v>
      </c>
      <c r="B412" s="64">
        <v>43103</v>
      </c>
      <c r="C412" s="60" t="s">
        <v>20</v>
      </c>
      <c r="D412" s="60" t="s">
        <v>21</v>
      </c>
      <c r="E412" s="61" t="s">
        <v>238</v>
      </c>
      <c r="F412" s="60">
        <v>1070</v>
      </c>
      <c r="G412" s="61">
        <v>1050</v>
      </c>
      <c r="H412" s="61">
        <v>1080</v>
      </c>
      <c r="I412" s="61">
        <v>1090</v>
      </c>
      <c r="J412" s="61">
        <v>1100</v>
      </c>
      <c r="K412" s="61">
        <v>1100</v>
      </c>
      <c r="L412" s="65">
        <f aca="true" t="shared" si="92" ref="L412:L421">100000/F412</f>
        <v>93.45794392523365</v>
      </c>
      <c r="M412" s="66">
        <f aca="true" t="shared" si="93" ref="M412:M421">IF(D412="BUY",(K412-F412)*(L412),(F412-K412)*(L412))</f>
        <v>2803.7383177570096</v>
      </c>
      <c r="N412" s="67">
        <f aca="true" t="shared" si="94" ref="N412:N421">M412/(L412)/F412%</f>
        <v>2.8037383177570097</v>
      </c>
    </row>
    <row r="413" spans="1:14" ht="15.75">
      <c r="A413" s="63">
        <v>79</v>
      </c>
      <c r="B413" s="64">
        <v>43103</v>
      </c>
      <c r="C413" s="60" t="s">
        <v>20</v>
      </c>
      <c r="D413" s="60" t="s">
        <v>21</v>
      </c>
      <c r="E413" s="61" t="s">
        <v>100</v>
      </c>
      <c r="F413" s="60">
        <v>395</v>
      </c>
      <c r="G413" s="61">
        <v>385</v>
      </c>
      <c r="H413" s="61">
        <v>400</v>
      </c>
      <c r="I413" s="61">
        <v>405</v>
      </c>
      <c r="J413" s="61">
        <v>410</v>
      </c>
      <c r="K413" s="61">
        <v>400</v>
      </c>
      <c r="L413" s="65">
        <f t="shared" si="92"/>
        <v>253.16455696202533</v>
      </c>
      <c r="M413" s="66">
        <f t="shared" si="93"/>
        <v>1265.8227848101267</v>
      </c>
      <c r="N413" s="67">
        <f t="shared" si="94"/>
        <v>1.2658227848101264</v>
      </c>
    </row>
    <row r="414" spans="1:14" ht="15.75">
      <c r="A414" s="63">
        <v>80</v>
      </c>
      <c r="B414" s="64">
        <v>43103</v>
      </c>
      <c r="C414" s="60" t="s">
        <v>20</v>
      </c>
      <c r="D414" s="60" t="s">
        <v>21</v>
      </c>
      <c r="E414" s="61" t="s">
        <v>112</v>
      </c>
      <c r="F414" s="60">
        <v>475</v>
      </c>
      <c r="G414" s="61">
        <v>465</v>
      </c>
      <c r="H414" s="61">
        <v>480</v>
      </c>
      <c r="I414" s="61">
        <v>485</v>
      </c>
      <c r="J414" s="61">
        <v>490</v>
      </c>
      <c r="K414" s="61">
        <v>480</v>
      </c>
      <c r="L414" s="65">
        <f t="shared" si="92"/>
        <v>210.52631578947367</v>
      </c>
      <c r="M414" s="66">
        <f t="shared" si="93"/>
        <v>1052.6315789473683</v>
      </c>
      <c r="N414" s="67">
        <f t="shared" si="94"/>
        <v>1.0526315789473684</v>
      </c>
    </row>
    <row r="415" spans="1:14" ht="15.75">
      <c r="A415" s="63">
        <v>81</v>
      </c>
      <c r="B415" s="64">
        <v>43103</v>
      </c>
      <c r="C415" s="60" t="s">
        <v>20</v>
      </c>
      <c r="D415" s="60" t="s">
        <v>21</v>
      </c>
      <c r="E415" s="61" t="s">
        <v>283</v>
      </c>
      <c r="F415" s="60">
        <v>840</v>
      </c>
      <c r="G415" s="61">
        <v>822</v>
      </c>
      <c r="H415" s="61">
        <v>850</v>
      </c>
      <c r="I415" s="61">
        <v>860</v>
      </c>
      <c r="J415" s="61">
        <v>870</v>
      </c>
      <c r="K415" s="61">
        <v>870</v>
      </c>
      <c r="L415" s="65">
        <f t="shared" si="92"/>
        <v>119.04761904761905</v>
      </c>
      <c r="M415" s="66">
        <f t="shared" si="93"/>
        <v>3571.4285714285716</v>
      </c>
      <c r="N415" s="67">
        <f t="shared" si="94"/>
        <v>3.571428571428571</v>
      </c>
    </row>
    <row r="416" spans="1:14" ht="15.75">
      <c r="A416" s="63">
        <v>82</v>
      </c>
      <c r="B416" s="64">
        <v>43102</v>
      </c>
      <c r="C416" s="60" t="s">
        <v>20</v>
      </c>
      <c r="D416" s="60" t="s">
        <v>21</v>
      </c>
      <c r="E416" s="61" t="s">
        <v>283</v>
      </c>
      <c r="F416" s="60">
        <v>760</v>
      </c>
      <c r="G416" s="61">
        <v>745</v>
      </c>
      <c r="H416" s="61">
        <v>768</v>
      </c>
      <c r="I416" s="61">
        <v>776</v>
      </c>
      <c r="J416" s="61">
        <v>784</v>
      </c>
      <c r="K416" s="61">
        <v>768</v>
      </c>
      <c r="L416" s="65">
        <f t="shared" si="92"/>
        <v>131.57894736842104</v>
      </c>
      <c r="M416" s="66">
        <f t="shared" si="93"/>
        <v>1052.6315789473683</v>
      </c>
      <c r="N416" s="67">
        <f t="shared" si="94"/>
        <v>1.0526315789473684</v>
      </c>
    </row>
    <row r="417" spans="1:14" ht="15.75">
      <c r="A417" s="63">
        <v>83</v>
      </c>
      <c r="B417" s="64">
        <v>43102</v>
      </c>
      <c r="C417" s="60" t="s">
        <v>20</v>
      </c>
      <c r="D417" s="60" t="s">
        <v>21</v>
      </c>
      <c r="E417" s="61" t="s">
        <v>457</v>
      </c>
      <c r="F417" s="60">
        <v>66</v>
      </c>
      <c r="G417" s="61">
        <v>63</v>
      </c>
      <c r="H417" s="61">
        <v>68</v>
      </c>
      <c r="I417" s="61">
        <v>70</v>
      </c>
      <c r="J417" s="61">
        <v>72</v>
      </c>
      <c r="K417" s="61">
        <v>72</v>
      </c>
      <c r="L417" s="65">
        <f t="shared" si="92"/>
        <v>1515.1515151515152</v>
      </c>
      <c r="M417" s="66">
        <f t="shared" si="93"/>
        <v>9090.909090909092</v>
      </c>
      <c r="N417" s="67">
        <f t="shared" si="94"/>
        <v>9.09090909090909</v>
      </c>
    </row>
    <row r="418" spans="1:14" ht="15.75">
      <c r="A418" s="63">
        <v>84</v>
      </c>
      <c r="B418" s="64">
        <v>43102</v>
      </c>
      <c r="C418" s="60" t="s">
        <v>20</v>
      </c>
      <c r="D418" s="60" t="s">
        <v>21</v>
      </c>
      <c r="E418" s="61" t="s">
        <v>192</v>
      </c>
      <c r="F418" s="60">
        <v>509</v>
      </c>
      <c r="G418" s="61">
        <v>499</v>
      </c>
      <c r="H418" s="61">
        <v>515</v>
      </c>
      <c r="I418" s="61">
        <v>520</v>
      </c>
      <c r="J418" s="61">
        <v>525</v>
      </c>
      <c r="K418" s="61">
        <v>515</v>
      </c>
      <c r="L418" s="65">
        <f t="shared" si="92"/>
        <v>196.46365422396858</v>
      </c>
      <c r="M418" s="66">
        <f t="shared" si="93"/>
        <v>1178.7819253438115</v>
      </c>
      <c r="N418" s="67">
        <f t="shared" si="94"/>
        <v>1.1787819253438114</v>
      </c>
    </row>
    <row r="419" spans="1:14" ht="15.75">
      <c r="A419" s="63">
        <v>85</v>
      </c>
      <c r="B419" s="64">
        <v>43101</v>
      </c>
      <c r="C419" s="60" t="s">
        <v>20</v>
      </c>
      <c r="D419" s="60" t="s">
        <v>21</v>
      </c>
      <c r="E419" s="61" t="s">
        <v>456</v>
      </c>
      <c r="F419" s="60">
        <v>1970</v>
      </c>
      <c r="G419" s="61">
        <v>1935</v>
      </c>
      <c r="H419" s="61">
        <v>1990</v>
      </c>
      <c r="I419" s="61">
        <v>2010</v>
      </c>
      <c r="J419" s="61">
        <v>2030</v>
      </c>
      <c r="K419" s="61">
        <v>1935</v>
      </c>
      <c r="L419" s="65">
        <f t="shared" si="92"/>
        <v>50.76142131979695</v>
      </c>
      <c r="M419" s="66">
        <f t="shared" si="93"/>
        <v>-1776.6497461928934</v>
      </c>
      <c r="N419" s="12">
        <f t="shared" si="94"/>
        <v>-1.7766497461928934</v>
      </c>
    </row>
    <row r="420" spans="1:14" ht="15.75">
      <c r="A420" s="63">
        <v>86</v>
      </c>
      <c r="B420" s="64">
        <v>43101</v>
      </c>
      <c r="C420" s="60" t="s">
        <v>20</v>
      </c>
      <c r="D420" s="60" t="s">
        <v>21</v>
      </c>
      <c r="E420" s="61" t="s">
        <v>388</v>
      </c>
      <c r="F420" s="60">
        <v>114</v>
      </c>
      <c r="G420" s="61">
        <v>110.5</v>
      </c>
      <c r="H420" s="61">
        <v>116</v>
      </c>
      <c r="I420" s="61">
        <v>118</v>
      </c>
      <c r="J420" s="61">
        <v>120</v>
      </c>
      <c r="K420" s="61">
        <v>110.5</v>
      </c>
      <c r="L420" s="65">
        <f t="shared" si="92"/>
        <v>877.1929824561404</v>
      </c>
      <c r="M420" s="66">
        <f t="shared" si="93"/>
        <v>-3070.1754385964914</v>
      </c>
      <c r="N420" s="12">
        <f t="shared" si="94"/>
        <v>-3.0701754385964914</v>
      </c>
    </row>
    <row r="421" spans="1:14" ht="15.75">
      <c r="A421" s="63">
        <v>87</v>
      </c>
      <c r="B421" s="64">
        <v>43101</v>
      </c>
      <c r="C421" s="60" t="s">
        <v>20</v>
      </c>
      <c r="D421" s="60" t="s">
        <v>21</v>
      </c>
      <c r="E421" s="61" t="s">
        <v>52</v>
      </c>
      <c r="F421" s="60">
        <v>340</v>
      </c>
      <c r="G421" s="61">
        <v>330</v>
      </c>
      <c r="H421" s="61">
        <v>345</v>
      </c>
      <c r="I421" s="61">
        <v>350</v>
      </c>
      <c r="J421" s="61">
        <v>355</v>
      </c>
      <c r="K421" s="61">
        <v>344.9</v>
      </c>
      <c r="L421" s="65">
        <f t="shared" si="92"/>
        <v>294.11764705882354</v>
      </c>
      <c r="M421" s="66">
        <f t="shared" si="93"/>
        <v>1441.1764705882285</v>
      </c>
      <c r="N421" s="67">
        <f t="shared" si="94"/>
        <v>1.4411764705882286</v>
      </c>
    </row>
    <row r="423" spans="1:14" ht="15.75">
      <c r="A423" s="13" t="s">
        <v>26</v>
      </c>
      <c r="B423" s="14"/>
      <c r="C423" s="15"/>
      <c r="D423" s="16"/>
      <c r="E423" s="17"/>
      <c r="F423" s="17"/>
      <c r="G423" s="18"/>
      <c r="H423" s="19"/>
      <c r="I423" s="19"/>
      <c r="J423" s="19"/>
      <c r="K423" s="20"/>
      <c r="L423" s="21"/>
      <c r="N423" s="75"/>
    </row>
    <row r="424" spans="1:12" ht="15.75">
      <c r="A424" s="13" t="s">
        <v>27</v>
      </c>
      <c r="B424" s="23"/>
      <c r="C424" s="15"/>
      <c r="D424" s="16"/>
      <c r="E424" s="17"/>
      <c r="F424" s="17"/>
      <c r="G424" s="18"/>
      <c r="H424" s="17"/>
      <c r="I424" s="17"/>
      <c r="J424" s="17"/>
      <c r="K424" s="20"/>
      <c r="L424" s="21"/>
    </row>
    <row r="425" spans="1:14" ht="15.75">
      <c r="A425" s="13" t="s">
        <v>27</v>
      </c>
      <c r="B425" s="23"/>
      <c r="C425" s="24"/>
      <c r="D425" s="25"/>
      <c r="E425" s="26"/>
      <c r="F425" s="26"/>
      <c r="G425" s="27"/>
      <c r="H425" s="26"/>
      <c r="I425" s="26"/>
      <c r="J425" s="26"/>
      <c r="K425" s="26"/>
      <c r="L425" s="21"/>
      <c r="M425" s="21"/>
      <c r="N425" s="21"/>
    </row>
    <row r="426" spans="1:14" ht="16.5" thickBot="1">
      <c r="A426" s="68"/>
      <c r="B426" s="69"/>
      <c r="C426" s="26"/>
      <c r="D426" s="26"/>
      <c r="E426" s="26"/>
      <c r="F426" s="29"/>
      <c r="G426" s="30"/>
      <c r="H426" s="31" t="s">
        <v>28</v>
      </c>
      <c r="I426" s="31"/>
      <c r="J426" s="29"/>
      <c r="K426" s="29"/>
      <c r="L426" s="70"/>
      <c r="M426" s="71"/>
      <c r="N426" s="72"/>
    </row>
    <row r="427" spans="1:14" ht="15.75">
      <c r="A427" s="68"/>
      <c r="B427" s="69"/>
      <c r="C427" s="84" t="s">
        <v>29</v>
      </c>
      <c r="D427" s="84"/>
      <c r="E427" s="33">
        <v>87</v>
      </c>
      <c r="F427" s="34">
        <f>F428+F429+F430+F431+F432+F433</f>
        <v>100</v>
      </c>
      <c r="G427" s="35">
        <v>87</v>
      </c>
      <c r="H427" s="36">
        <f>G428/G427%</f>
        <v>72.41379310344827</v>
      </c>
      <c r="I427" s="36"/>
      <c r="J427" s="29"/>
      <c r="K427" s="29"/>
      <c r="L427" s="70"/>
      <c r="M427" s="71"/>
      <c r="N427" s="72"/>
    </row>
    <row r="428" spans="1:14" ht="15.75">
      <c r="A428" s="68"/>
      <c r="B428" s="69"/>
      <c r="C428" s="80" t="s">
        <v>30</v>
      </c>
      <c r="D428" s="80"/>
      <c r="E428" s="37">
        <v>63</v>
      </c>
      <c r="F428" s="38">
        <f>(E428/E427)*100</f>
        <v>72.41379310344827</v>
      </c>
      <c r="G428" s="35">
        <v>63</v>
      </c>
      <c r="H428" s="32"/>
      <c r="I428" s="32"/>
      <c r="J428" s="29"/>
      <c r="K428" s="29"/>
      <c r="L428" s="70"/>
      <c r="M428" s="71"/>
      <c r="N428" s="72"/>
    </row>
    <row r="429" spans="1:14" ht="15.75">
      <c r="A429" s="68"/>
      <c r="B429" s="69"/>
      <c r="C429" s="80" t="s">
        <v>32</v>
      </c>
      <c r="D429" s="80"/>
      <c r="E429" s="37">
        <v>0</v>
      </c>
      <c r="F429" s="38">
        <f>(E429/E427)*100</f>
        <v>0</v>
      </c>
      <c r="G429" s="40"/>
      <c r="H429" s="35"/>
      <c r="I429" s="35"/>
      <c r="J429" s="29"/>
      <c r="L429" s="70"/>
      <c r="M429" s="71"/>
      <c r="N429" s="72"/>
    </row>
    <row r="430" spans="1:14" ht="15.75">
      <c r="A430" s="68"/>
      <c r="B430" s="69"/>
      <c r="C430" s="80" t="s">
        <v>33</v>
      </c>
      <c r="D430" s="80"/>
      <c r="E430" s="37">
        <v>0</v>
      </c>
      <c r="F430" s="38">
        <f>(E430/E427)*100</f>
        <v>0</v>
      </c>
      <c r="G430" s="40"/>
      <c r="H430" s="35"/>
      <c r="I430" s="35"/>
      <c r="J430" s="29"/>
      <c r="K430" s="29"/>
      <c r="L430" s="29"/>
      <c r="M430" s="71"/>
      <c r="N430" s="72"/>
    </row>
    <row r="431" spans="1:14" ht="15.75">
      <c r="A431" s="68"/>
      <c r="B431" s="69"/>
      <c r="C431" s="80" t="s">
        <v>34</v>
      </c>
      <c r="D431" s="80"/>
      <c r="E431" s="37">
        <v>24</v>
      </c>
      <c r="F431" s="38">
        <f>(E431/E427)*100</f>
        <v>27.586206896551722</v>
      </c>
      <c r="G431" s="40"/>
      <c r="H431" s="26" t="s">
        <v>35</v>
      </c>
      <c r="I431" s="26"/>
      <c r="J431" s="29"/>
      <c r="K431" s="29"/>
      <c r="L431" s="70"/>
      <c r="M431" s="71"/>
      <c r="N431" s="72"/>
    </row>
    <row r="432" spans="1:14" ht="15.75">
      <c r="A432" s="68"/>
      <c r="B432" s="69"/>
      <c r="C432" s="80" t="s">
        <v>36</v>
      </c>
      <c r="D432" s="80"/>
      <c r="E432" s="37">
        <v>0</v>
      </c>
      <c r="F432" s="38">
        <f>(E432/E427)*100</f>
        <v>0</v>
      </c>
      <c r="G432" s="40"/>
      <c r="H432" s="26"/>
      <c r="I432" s="26"/>
      <c r="J432" s="29"/>
      <c r="K432" s="29"/>
      <c r="L432" s="70"/>
      <c r="M432" s="71"/>
      <c r="N432" s="72"/>
    </row>
    <row r="433" spans="1:14" ht="16.5" thickBot="1">
      <c r="A433" s="68"/>
      <c r="B433" s="69"/>
      <c r="C433" s="81" t="s">
        <v>37</v>
      </c>
      <c r="D433" s="81"/>
      <c r="E433" s="42"/>
      <c r="F433" s="43">
        <f>(E433/E427)*100</f>
        <v>0</v>
      </c>
      <c r="G433" s="40"/>
      <c r="H433" s="26"/>
      <c r="I433" s="26"/>
      <c r="J433" s="29"/>
      <c r="K433" s="29"/>
      <c r="L433" s="70"/>
      <c r="M433" s="71"/>
      <c r="N433" s="72"/>
    </row>
    <row r="434" spans="1:14" ht="15.75">
      <c r="A434" s="45" t="s">
        <v>38</v>
      </c>
      <c r="B434" s="14"/>
      <c r="C434" s="15"/>
      <c r="D434" s="15"/>
      <c r="E434" s="17"/>
      <c r="F434" s="17"/>
      <c r="G434" s="46"/>
      <c r="H434" s="47"/>
      <c r="I434" s="47"/>
      <c r="J434" s="47"/>
      <c r="K434" s="17"/>
      <c r="L434" s="21"/>
      <c r="M434" s="44"/>
      <c r="N434" s="44"/>
    </row>
    <row r="435" spans="1:14" ht="15.75">
      <c r="A435" s="16" t="s">
        <v>39</v>
      </c>
      <c r="B435" s="14"/>
      <c r="C435" s="48"/>
      <c r="D435" s="49"/>
      <c r="E435" s="50"/>
      <c r="F435" s="47"/>
      <c r="G435" s="46"/>
      <c r="H435" s="47"/>
      <c r="I435" s="47"/>
      <c r="J435" s="47"/>
      <c r="K435" s="17"/>
      <c r="L435" s="21"/>
      <c r="M435" s="28"/>
      <c r="N435" s="28"/>
    </row>
    <row r="436" spans="1:14" ht="15.75">
      <c r="A436" s="16" t="s">
        <v>40</v>
      </c>
      <c r="B436" s="14"/>
      <c r="C436" s="15"/>
      <c r="D436" s="49"/>
      <c r="E436" s="50"/>
      <c r="F436" s="47"/>
      <c r="G436" s="46"/>
      <c r="H436" s="51"/>
      <c r="I436" s="51"/>
      <c r="J436" s="51"/>
      <c r="K436" s="17"/>
      <c r="L436" s="21"/>
      <c r="M436" s="21"/>
      <c r="N436" s="21"/>
    </row>
    <row r="437" spans="1:14" ht="15.75">
      <c r="A437" s="16" t="s">
        <v>41</v>
      </c>
      <c r="B437" s="48"/>
      <c r="C437" s="15"/>
      <c r="D437" s="49"/>
      <c r="E437" s="50"/>
      <c r="F437" s="47"/>
      <c r="G437" s="52"/>
      <c r="H437" s="51"/>
      <c r="I437" s="51"/>
      <c r="J437" s="51"/>
      <c r="K437" s="17"/>
      <c r="L437" s="21"/>
      <c r="M437" s="21"/>
      <c r="N437" s="21"/>
    </row>
    <row r="438" spans="1:14" ht="15.75">
      <c r="A438" s="16" t="s">
        <v>42</v>
      </c>
      <c r="B438" s="39"/>
      <c r="C438" s="15"/>
      <c r="D438" s="53"/>
      <c r="E438" s="47"/>
      <c r="F438" s="47"/>
      <c r="G438" s="52"/>
      <c r="H438" s="51"/>
      <c r="I438" s="51"/>
      <c r="J438" s="51"/>
      <c r="K438" s="47"/>
      <c r="L438" s="21"/>
      <c r="M438" s="21"/>
      <c r="N438" s="21"/>
    </row>
    <row r="439" ht="16.5" thickBot="1"/>
    <row r="440" spans="1:14" ht="16.5" thickBot="1">
      <c r="A440" s="89" t="s">
        <v>0</v>
      </c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</row>
    <row r="441" spans="1:14" ht="16.5" thickBo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</row>
    <row r="442" spans="1:14" ht="15.75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</row>
    <row r="443" spans="1:14" ht="15.75">
      <c r="A443" s="90" t="s">
        <v>1</v>
      </c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</row>
    <row r="444" spans="1:14" ht="15.75">
      <c r="A444" s="90" t="s">
        <v>2</v>
      </c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</row>
    <row r="445" spans="1:14" ht="16.5" thickBot="1">
      <c r="A445" s="91" t="s">
        <v>3</v>
      </c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</row>
    <row r="446" spans="1:14" ht="15.75">
      <c r="A446" s="92" t="s">
        <v>428</v>
      </c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</row>
    <row r="447" spans="1:14" ht="15.75">
      <c r="A447" s="92" t="s">
        <v>5</v>
      </c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</row>
    <row r="448" spans="1:14" ht="15.75">
      <c r="A448" s="87" t="s">
        <v>6</v>
      </c>
      <c r="B448" s="82" t="s">
        <v>7</v>
      </c>
      <c r="C448" s="82" t="s">
        <v>8</v>
      </c>
      <c r="D448" s="87" t="s">
        <v>9</v>
      </c>
      <c r="E448" s="82" t="s">
        <v>10</v>
      </c>
      <c r="F448" s="82" t="s">
        <v>11</v>
      </c>
      <c r="G448" s="82" t="s">
        <v>12</v>
      </c>
      <c r="H448" s="82" t="s">
        <v>13</v>
      </c>
      <c r="I448" s="82" t="s">
        <v>14</v>
      </c>
      <c r="J448" s="82" t="s">
        <v>15</v>
      </c>
      <c r="K448" s="85" t="s">
        <v>16</v>
      </c>
      <c r="L448" s="82" t="s">
        <v>17</v>
      </c>
      <c r="M448" s="82" t="s">
        <v>18</v>
      </c>
      <c r="N448" s="82" t="s">
        <v>19</v>
      </c>
    </row>
    <row r="449" spans="1:14" ht="15.75">
      <c r="A449" s="88"/>
      <c r="B449" s="83"/>
      <c r="C449" s="83"/>
      <c r="D449" s="88"/>
      <c r="E449" s="83"/>
      <c r="F449" s="83"/>
      <c r="G449" s="83"/>
      <c r="H449" s="83"/>
      <c r="I449" s="83"/>
      <c r="J449" s="83"/>
      <c r="K449" s="86"/>
      <c r="L449" s="83"/>
      <c r="M449" s="83"/>
      <c r="N449" s="83"/>
    </row>
    <row r="450" spans="1:14" ht="16.5" customHeight="1">
      <c r="A450" s="63">
        <v>1</v>
      </c>
      <c r="B450" s="64">
        <v>43098</v>
      </c>
      <c r="C450" s="60" t="s">
        <v>20</v>
      </c>
      <c r="D450" s="60" t="s">
        <v>21</v>
      </c>
      <c r="E450" s="61" t="s">
        <v>80</v>
      </c>
      <c r="F450" s="60">
        <v>980</v>
      </c>
      <c r="G450" s="61">
        <v>962</v>
      </c>
      <c r="H450" s="61">
        <v>990</v>
      </c>
      <c r="I450" s="61">
        <v>1000</v>
      </c>
      <c r="J450" s="61">
        <v>1010</v>
      </c>
      <c r="K450" s="61">
        <v>1000</v>
      </c>
      <c r="L450" s="65">
        <f aca="true" t="shared" si="95" ref="L450:L461">100000/F450</f>
        <v>102.04081632653062</v>
      </c>
      <c r="M450" s="66">
        <f>IF(D450="BUY",(K450-F450)*(L450),(F450-K450)*(L450))</f>
        <v>2040.8163265306123</v>
      </c>
      <c r="N450" s="67">
        <f>M450/(L450)/F450%</f>
        <v>2.0408163265306123</v>
      </c>
    </row>
    <row r="451" spans="1:14" ht="16.5" customHeight="1">
      <c r="A451" s="63">
        <v>2</v>
      </c>
      <c r="B451" s="64">
        <v>43098</v>
      </c>
      <c r="C451" s="60" t="s">
        <v>20</v>
      </c>
      <c r="D451" s="60" t="s">
        <v>21</v>
      </c>
      <c r="E451" s="61" t="s">
        <v>247</v>
      </c>
      <c r="F451" s="60">
        <v>282</v>
      </c>
      <c r="G451" s="61">
        <v>275</v>
      </c>
      <c r="H451" s="61">
        <v>286</v>
      </c>
      <c r="I451" s="61">
        <v>290</v>
      </c>
      <c r="J451" s="61">
        <v>294</v>
      </c>
      <c r="K451" s="61">
        <v>294</v>
      </c>
      <c r="L451" s="65">
        <f>100000/F451</f>
        <v>354.6099290780142</v>
      </c>
      <c r="M451" s="66">
        <f>IF(D451="BUY",(K451-F451)*(L451),(F451-K451)*(L451))</f>
        <v>4255.319148936171</v>
      </c>
      <c r="N451" s="67">
        <f>M451/(L451)/F451%</f>
        <v>4.25531914893617</v>
      </c>
    </row>
    <row r="452" spans="1:14" ht="15.75">
      <c r="A452" s="63">
        <v>3</v>
      </c>
      <c r="B452" s="64">
        <v>43098</v>
      </c>
      <c r="C452" s="60" t="s">
        <v>20</v>
      </c>
      <c r="D452" s="60" t="s">
        <v>21</v>
      </c>
      <c r="E452" s="61" t="s">
        <v>283</v>
      </c>
      <c r="F452" s="60">
        <v>707</v>
      </c>
      <c r="G452" s="61">
        <v>689</v>
      </c>
      <c r="H452" s="61">
        <v>717</v>
      </c>
      <c r="I452" s="61">
        <v>727</v>
      </c>
      <c r="J452" s="61">
        <v>737</v>
      </c>
      <c r="K452" s="61">
        <v>717</v>
      </c>
      <c r="L452" s="65">
        <f>100000/F452</f>
        <v>141.44271570014143</v>
      </c>
      <c r="M452" s="66">
        <f>IF(D452="BUY",(K452-F452)*(L452),(F452-K452)*(L452))</f>
        <v>1414.4271570014143</v>
      </c>
      <c r="N452" s="67">
        <f>M452/(L452)/F452%</f>
        <v>1.4144271570014144</v>
      </c>
    </row>
    <row r="453" spans="1:14" ht="15.75">
      <c r="A453" s="63">
        <v>4</v>
      </c>
      <c r="B453" s="64">
        <v>43098</v>
      </c>
      <c r="C453" s="60" t="s">
        <v>20</v>
      </c>
      <c r="D453" s="60" t="s">
        <v>21</v>
      </c>
      <c r="E453" s="61" t="s">
        <v>195</v>
      </c>
      <c r="F453" s="60">
        <v>1690</v>
      </c>
      <c r="G453" s="61">
        <v>1655</v>
      </c>
      <c r="H453" s="61">
        <v>1710</v>
      </c>
      <c r="I453" s="61">
        <v>1730</v>
      </c>
      <c r="J453" s="61">
        <v>1750</v>
      </c>
      <c r="K453" s="61">
        <v>1750</v>
      </c>
      <c r="L453" s="65">
        <f>100000/F453</f>
        <v>59.171597633136095</v>
      </c>
      <c r="M453" s="66">
        <f>IF(D453="BUY",(K453-F453)*(L453),(F453-K453)*(L453))</f>
        <v>3550.2958579881656</v>
      </c>
      <c r="N453" s="67">
        <f>M453/(L453)/F453%</f>
        <v>3.550295857988166</v>
      </c>
    </row>
    <row r="454" spans="1:14" ht="15.75">
      <c r="A454" s="63">
        <v>5</v>
      </c>
      <c r="B454" s="64">
        <v>43097</v>
      </c>
      <c r="C454" s="60" t="s">
        <v>20</v>
      </c>
      <c r="D454" s="60" t="s">
        <v>21</v>
      </c>
      <c r="E454" s="61" t="s">
        <v>452</v>
      </c>
      <c r="F454" s="60">
        <v>772</v>
      </c>
      <c r="G454" s="61">
        <v>756</v>
      </c>
      <c r="H454" s="61">
        <v>780</v>
      </c>
      <c r="I454" s="61">
        <v>788</v>
      </c>
      <c r="J454" s="61">
        <v>796</v>
      </c>
      <c r="K454" s="61">
        <v>796</v>
      </c>
      <c r="L454" s="65">
        <f>100000/F454</f>
        <v>129.5336787564767</v>
      </c>
      <c r="M454" s="66">
        <f>IF(D454="BUY",(K454-F454)*(L454),(F454-K454)*(L454))</f>
        <v>3108.808290155441</v>
      </c>
      <c r="N454" s="67">
        <f>M454/(L454)/F454%</f>
        <v>3.1088082901554404</v>
      </c>
    </row>
    <row r="455" spans="1:14" ht="15.75">
      <c r="A455" s="63">
        <v>6</v>
      </c>
      <c r="B455" s="64">
        <v>43097</v>
      </c>
      <c r="C455" s="60" t="s">
        <v>20</v>
      </c>
      <c r="D455" s="60" t="s">
        <v>21</v>
      </c>
      <c r="E455" s="61" t="s">
        <v>293</v>
      </c>
      <c r="F455" s="60">
        <v>123</v>
      </c>
      <c r="G455" s="61">
        <v>119.5</v>
      </c>
      <c r="H455" s="61">
        <v>125</v>
      </c>
      <c r="I455" s="61">
        <v>127</v>
      </c>
      <c r="J455" s="61">
        <v>129</v>
      </c>
      <c r="K455" s="61">
        <v>127</v>
      </c>
      <c r="L455" s="65">
        <f t="shared" si="95"/>
        <v>813.0081300813008</v>
      </c>
      <c r="M455" s="66">
        <f aca="true" t="shared" si="96" ref="M455:M461">IF(D455="BUY",(K455-F455)*(L455),(F455-K455)*(L455))</f>
        <v>3252.032520325203</v>
      </c>
      <c r="N455" s="67">
        <f aca="true" t="shared" si="97" ref="N455:N461">M455/(L455)/F455%</f>
        <v>3.252032520325203</v>
      </c>
    </row>
    <row r="456" spans="1:14" ht="15.75">
      <c r="A456" s="63">
        <v>7</v>
      </c>
      <c r="B456" s="64">
        <v>43097</v>
      </c>
      <c r="C456" s="60" t="s">
        <v>20</v>
      </c>
      <c r="D456" s="60" t="s">
        <v>21</v>
      </c>
      <c r="E456" s="61" t="s">
        <v>57</v>
      </c>
      <c r="F456" s="60">
        <v>752</v>
      </c>
      <c r="G456" s="61">
        <v>737</v>
      </c>
      <c r="H456" s="61">
        <v>760</v>
      </c>
      <c r="I456" s="61">
        <v>768</v>
      </c>
      <c r="J456" s="61">
        <v>776</v>
      </c>
      <c r="K456" s="61">
        <v>768</v>
      </c>
      <c r="L456" s="65">
        <f t="shared" si="95"/>
        <v>132.9787234042553</v>
      </c>
      <c r="M456" s="66">
        <f t="shared" si="96"/>
        <v>2127.659574468085</v>
      </c>
      <c r="N456" s="67">
        <f t="shared" si="97"/>
        <v>2.127659574468085</v>
      </c>
    </row>
    <row r="457" spans="1:14" ht="15.75">
      <c r="A457" s="63">
        <v>8</v>
      </c>
      <c r="B457" s="64">
        <v>43096</v>
      </c>
      <c r="C457" s="60" t="s">
        <v>20</v>
      </c>
      <c r="D457" s="60" t="s">
        <v>21</v>
      </c>
      <c r="E457" s="61" t="s">
        <v>236</v>
      </c>
      <c r="F457" s="60">
        <v>602</v>
      </c>
      <c r="G457" s="61">
        <v>589</v>
      </c>
      <c r="H457" s="61">
        <v>608</v>
      </c>
      <c r="I457" s="61">
        <v>614</v>
      </c>
      <c r="J457" s="61">
        <v>620</v>
      </c>
      <c r="K457" s="61">
        <v>595</v>
      </c>
      <c r="L457" s="65">
        <f t="shared" si="95"/>
        <v>166.11295681063123</v>
      </c>
      <c r="M457" s="66">
        <f t="shared" si="96"/>
        <v>-1162.7906976744187</v>
      </c>
      <c r="N457" s="12">
        <f t="shared" si="97"/>
        <v>-1.1627906976744187</v>
      </c>
    </row>
    <row r="458" spans="1:14" ht="15.75">
      <c r="A458" s="63">
        <v>9</v>
      </c>
      <c r="B458" s="64">
        <v>43096</v>
      </c>
      <c r="C458" s="60" t="s">
        <v>20</v>
      </c>
      <c r="D458" s="60" t="s">
        <v>21</v>
      </c>
      <c r="E458" s="61" t="s">
        <v>450</v>
      </c>
      <c r="F458" s="60">
        <v>688</v>
      </c>
      <c r="G458" s="61">
        <v>673</v>
      </c>
      <c r="H458" s="61">
        <v>695</v>
      </c>
      <c r="I458" s="61">
        <v>702</v>
      </c>
      <c r="J458" s="61">
        <v>710</v>
      </c>
      <c r="K458" s="61">
        <v>673</v>
      </c>
      <c r="L458" s="65">
        <f t="shared" si="95"/>
        <v>145.34883720930233</v>
      </c>
      <c r="M458" s="66">
        <f t="shared" si="96"/>
        <v>-2180.232558139535</v>
      </c>
      <c r="N458" s="12">
        <f t="shared" si="97"/>
        <v>-2.1802325581395348</v>
      </c>
    </row>
    <row r="459" spans="1:14" ht="15.75">
      <c r="A459" s="63">
        <v>10</v>
      </c>
      <c r="B459" s="64">
        <v>43096</v>
      </c>
      <c r="C459" s="60" t="s">
        <v>20</v>
      </c>
      <c r="D459" s="60" t="s">
        <v>21</v>
      </c>
      <c r="E459" s="61" t="s">
        <v>341</v>
      </c>
      <c r="F459" s="60">
        <v>295</v>
      </c>
      <c r="G459" s="61">
        <v>288</v>
      </c>
      <c r="H459" s="61">
        <v>298</v>
      </c>
      <c r="I459" s="61">
        <v>301</v>
      </c>
      <c r="J459" s="61">
        <v>305</v>
      </c>
      <c r="K459" s="61">
        <v>288</v>
      </c>
      <c r="L459" s="65">
        <f t="shared" si="95"/>
        <v>338.9830508474576</v>
      </c>
      <c r="M459" s="66">
        <f t="shared" si="96"/>
        <v>-2372.8813559322034</v>
      </c>
      <c r="N459" s="12">
        <f t="shared" si="97"/>
        <v>-2.3728813559322037</v>
      </c>
    </row>
    <row r="460" spans="1:14" ht="15.75">
      <c r="A460" s="63">
        <v>11</v>
      </c>
      <c r="B460" s="64">
        <v>43096</v>
      </c>
      <c r="C460" s="60" t="s">
        <v>20</v>
      </c>
      <c r="D460" s="60" t="s">
        <v>21</v>
      </c>
      <c r="E460" s="61" t="s">
        <v>451</v>
      </c>
      <c r="F460" s="60">
        <v>577</v>
      </c>
      <c r="G460" s="61">
        <v>567</v>
      </c>
      <c r="H460" s="61">
        <v>582</v>
      </c>
      <c r="I460" s="61">
        <v>587</v>
      </c>
      <c r="J460" s="61">
        <v>592</v>
      </c>
      <c r="K460" s="61">
        <v>581.7</v>
      </c>
      <c r="L460" s="65">
        <f t="shared" si="95"/>
        <v>173.3102253032929</v>
      </c>
      <c r="M460" s="66">
        <f t="shared" si="96"/>
        <v>814.5580589254845</v>
      </c>
      <c r="N460" s="67">
        <f t="shared" si="97"/>
        <v>0.8145580589254845</v>
      </c>
    </row>
    <row r="461" spans="1:14" ht="15.75">
      <c r="A461" s="63">
        <v>12</v>
      </c>
      <c r="B461" s="64">
        <v>43095</v>
      </c>
      <c r="C461" s="60" t="s">
        <v>20</v>
      </c>
      <c r="D461" s="60" t="s">
        <v>21</v>
      </c>
      <c r="E461" s="61" t="s">
        <v>447</v>
      </c>
      <c r="F461" s="60">
        <v>143</v>
      </c>
      <c r="G461" s="61">
        <v>139.5</v>
      </c>
      <c r="H461" s="61">
        <v>145</v>
      </c>
      <c r="I461" s="61">
        <v>147</v>
      </c>
      <c r="J461" s="61">
        <v>149</v>
      </c>
      <c r="K461" s="61">
        <v>139</v>
      </c>
      <c r="L461" s="65">
        <f t="shared" si="95"/>
        <v>699.3006993006993</v>
      </c>
      <c r="M461" s="66">
        <f t="shared" si="96"/>
        <v>-2797.2027972027972</v>
      </c>
      <c r="N461" s="12">
        <f t="shared" si="97"/>
        <v>-2.7972027972027975</v>
      </c>
    </row>
    <row r="462" spans="1:14" ht="15.75">
      <c r="A462" s="63">
        <v>13</v>
      </c>
      <c r="B462" s="64">
        <v>43095</v>
      </c>
      <c r="C462" s="60" t="s">
        <v>20</v>
      </c>
      <c r="D462" s="60" t="s">
        <v>21</v>
      </c>
      <c r="E462" s="61" t="s">
        <v>449</v>
      </c>
      <c r="F462" s="60">
        <v>755</v>
      </c>
      <c r="G462" s="61">
        <v>739</v>
      </c>
      <c r="H462" s="61">
        <v>763</v>
      </c>
      <c r="I462" s="61">
        <v>770</v>
      </c>
      <c r="J462" s="61">
        <v>777</v>
      </c>
      <c r="K462" s="61">
        <v>770</v>
      </c>
      <c r="L462" s="65">
        <f aca="true" t="shared" si="98" ref="L462:L469">100000/F462</f>
        <v>132.4503311258278</v>
      </c>
      <c r="M462" s="66">
        <f aca="true" t="shared" si="99" ref="M462:M472">IF(D462="BUY",(K462-F462)*(L462),(F462-K462)*(L462))</f>
        <v>1986.7549668874171</v>
      </c>
      <c r="N462" s="67">
        <f aca="true" t="shared" si="100" ref="N462:N472">M462/(L462)/F462%</f>
        <v>1.9867549668874174</v>
      </c>
    </row>
    <row r="463" spans="1:14" ht="15.75">
      <c r="A463" s="63">
        <v>14</v>
      </c>
      <c r="B463" s="64">
        <v>43095</v>
      </c>
      <c r="C463" s="60" t="s">
        <v>20</v>
      </c>
      <c r="D463" s="60" t="s">
        <v>21</v>
      </c>
      <c r="E463" s="61" t="s">
        <v>448</v>
      </c>
      <c r="F463" s="60">
        <v>306</v>
      </c>
      <c r="G463" s="61">
        <v>299</v>
      </c>
      <c r="H463" s="61">
        <v>310</v>
      </c>
      <c r="I463" s="61">
        <v>314</v>
      </c>
      <c r="J463" s="61">
        <v>318</v>
      </c>
      <c r="K463" s="61">
        <v>318</v>
      </c>
      <c r="L463" s="65">
        <f t="shared" si="98"/>
        <v>326.797385620915</v>
      </c>
      <c r="M463" s="66">
        <f t="shared" si="99"/>
        <v>3921.56862745098</v>
      </c>
      <c r="N463" s="67">
        <f t="shared" si="100"/>
        <v>3.9215686274509802</v>
      </c>
    </row>
    <row r="464" spans="1:14" ht="15.75">
      <c r="A464" s="63">
        <v>15</v>
      </c>
      <c r="B464" s="64">
        <v>43095</v>
      </c>
      <c r="C464" s="60" t="s">
        <v>20</v>
      </c>
      <c r="D464" s="60" t="s">
        <v>21</v>
      </c>
      <c r="E464" s="61" t="s">
        <v>409</v>
      </c>
      <c r="F464" s="60">
        <v>271</v>
      </c>
      <c r="G464" s="61">
        <v>266</v>
      </c>
      <c r="H464" s="61">
        <v>275</v>
      </c>
      <c r="I464" s="61">
        <v>279</v>
      </c>
      <c r="J464" s="61">
        <v>283</v>
      </c>
      <c r="K464" s="61">
        <v>283</v>
      </c>
      <c r="L464" s="65">
        <f t="shared" si="98"/>
        <v>369.00369003690037</v>
      </c>
      <c r="M464" s="66">
        <f t="shared" si="99"/>
        <v>4428.044280442804</v>
      </c>
      <c r="N464" s="67">
        <f t="shared" si="100"/>
        <v>4.428044280442804</v>
      </c>
    </row>
    <row r="465" spans="1:14" ht="15.75">
      <c r="A465" s="63">
        <v>16</v>
      </c>
      <c r="B465" s="64">
        <v>43095</v>
      </c>
      <c r="C465" s="60" t="s">
        <v>20</v>
      </c>
      <c r="D465" s="60" t="s">
        <v>21</v>
      </c>
      <c r="E465" s="61" t="s">
        <v>446</v>
      </c>
      <c r="F465" s="60">
        <v>202.5</v>
      </c>
      <c r="G465" s="61">
        <v>197</v>
      </c>
      <c r="H465" s="61">
        <v>206</v>
      </c>
      <c r="I465" s="61">
        <v>209</v>
      </c>
      <c r="J465" s="61">
        <v>212</v>
      </c>
      <c r="K465" s="61">
        <v>209</v>
      </c>
      <c r="L465" s="65">
        <f t="shared" si="98"/>
        <v>493.82716049382714</v>
      </c>
      <c r="M465" s="66">
        <f t="shared" si="99"/>
        <v>3209.876543209876</v>
      </c>
      <c r="N465" s="67">
        <f t="shared" si="100"/>
        <v>3.2098765432098766</v>
      </c>
    </row>
    <row r="466" spans="1:14" ht="15.75">
      <c r="A466" s="63">
        <v>17</v>
      </c>
      <c r="B466" s="64">
        <v>43095</v>
      </c>
      <c r="C466" s="60" t="s">
        <v>20</v>
      </c>
      <c r="D466" s="60" t="s">
        <v>21</v>
      </c>
      <c r="E466" s="61" t="s">
        <v>170</v>
      </c>
      <c r="F466" s="60">
        <v>454</v>
      </c>
      <c r="G466" s="61">
        <v>444</v>
      </c>
      <c r="H466" s="61">
        <v>459</v>
      </c>
      <c r="I466" s="61">
        <v>464</v>
      </c>
      <c r="J466" s="61">
        <v>469</v>
      </c>
      <c r="K466" s="61">
        <v>469</v>
      </c>
      <c r="L466" s="65">
        <f t="shared" si="98"/>
        <v>220.26431718061673</v>
      </c>
      <c r="M466" s="66">
        <f t="shared" si="99"/>
        <v>3303.964757709251</v>
      </c>
      <c r="N466" s="67">
        <f t="shared" si="100"/>
        <v>3.303964757709251</v>
      </c>
    </row>
    <row r="467" spans="1:14" ht="15.75">
      <c r="A467" s="63">
        <v>18</v>
      </c>
      <c r="B467" s="64">
        <v>43091</v>
      </c>
      <c r="C467" s="60" t="s">
        <v>20</v>
      </c>
      <c r="D467" s="60" t="s">
        <v>21</v>
      </c>
      <c r="E467" s="61" t="s">
        <v>445</v>
      </c>
      <c r="F467" s="60">
        <v>1004</v>
      </c>
      <c r="G467" s="61">
        <v>988</v>
      </c>
      <c r="H467" s="61">
        <v>1015</v>
      </c>
      <c r="I467" s="61">
        <v>1025</v>
      </c>
      <c r="J467" s="61">
        <v>1035</v>
      </c>
      <c r="K467" s="61">
        <v>1015</v>
      </c>
      <c r="L467" s="65">
        <f t="shared" si="98"/>
        <v>99.60159362549801</v>
      </c>
      <c r="M467" s="66">
        <f t="shared" si="99"/>
        <v>1095.617529880478</v>
      </c>
      <c r="N467" s="67">
        <f t="shared" si="100"/>
        <v>1.0956175298804782</v>
      </c>
    </row>
    <row r="468" spans="1:14" ht="15.75">
      <c r="A468" s="63">
        <v>19</v>
      </c>
      <c r="B468" s="64">
        <v>43091</v>
      </c>
      <c r="C468" s="60" t="s">
        <v>20</v>
      </c>
      <c r="D468" s="60" t="s">
        <v>21</v>
      </c>
      <c r="E468" s="61" t="s">
        <v>123</v>
      </c>
      <c r="F468" s="60">
        <v>131</v>
      </c>
      <c r="G468" s="61">
        <v>127.5</v>
      </c>
      <c r="H468" s="61">
        <v>133</v>
      </c>
      <c r="I468" s="61">
        <v>135</v>
      </c>
      <c r="J468" s="61">
        <v>137</v>
      </c>
      <c r="K468" s="61">
        <v>132.9</v>
      </c>
      <c r="L468" s="65">
        <f t="shared" si="98"/>
        <v>763.3587786259542</v>
      </c>
      <c r="M468" s="66">
        <f t="shared" si="99"/>
        <v>1450.3816793893172</v>
      </c>
      <c r="N468" s="67">
        <f t="shared" si="100"/>
        <v>1.4503816793893172</v>
      </c>
    </row>
    <row r="469" spans="1:14" ht="15.75">
      <c r="A469" s="63">
        <v>20</v>
      </c>
      <c r="B469" s="64">
        <v>43091</v>
      </c>
      <c r="C469" s="60" t="s">
        <v>20</v>
      </c>
      <c r="D469" s="60" t="s">
        <v>21</v>
      </c>
      <c r="E469" s="61" t="s">
        <v>305</v>
      </c>
      <c r="F469" s="60">
        <v>448</v>
      </c>
      <c r="G469" s="61">
        <v>437</v>
      </c>
      <c r="H469" s="61">
        <v>454</v>
      </c>
      <c r="I469" s="61">
        <v>460</v>
      </c>
      <c r="J469" s="61">
        <v>465</v>
      </c>
      <c r="K469" s="61">
        <v>465</v>
      </c>
      <c r="L469" s="65">
        <f t="shared" si="98"/>
        <v>223.21428571428572</v>
      </c>
      <c r="M469" s="66">
        <f t="shared" si="99"/>
        <v>3794.6428571428573</v>
      </c>
      <c r="N469" s="67">
        <f t="shared" si="100"/>
        <v>3.7946428571428568</v>
      </c>
    </row>
    <row r="470" spans="1:14" ht="15.75">
      <c r="A470" s="63">
        <v>21</v>
      </c>
      <c r="B470" s="64">
        <v>43091</v>
      </c>
      <c r="C470" s="60" t="s">
        <v>20</v>
      </c>
      <c r="D470" s="60" t="s">
        <v>21</v>
      </c>
      <c r="E470" s="61" t="s">
        <v>170</v>
      </c>
      <c r="F470" s="60">
        <v>432</v>
      </c>
      <c r="G470" s="61">
        <v>422</v>
      </c>
      <c r="H470" s="61">
        <v>437</v>
      </c>
      <c r="I470" s="61">
        <v>442</v>
      </c>
      <c r="J470" s="61">
        <v>447</v>
      </c>
      <c r="K470" s="61">
        <v>442</v>
      </c>
      <c r="L470" s="65">
        <f aca="true" t="shared" si="101" ref="L470:L477">100000/F470</f>
        <v>231.4814814814815</v>
      </c>
      <c r="M470" s="66">
        <f t="shared" si="99"/>
        <v>2314.814814814815</v>
      </c>
      <c r="N470" s="67">
        <f t="shared" si="100"/>
        <v>2.314814814814815</v>
      </c>
    </row>
    <row r="471" spans="1:14" ht="15.75">
      <c r="A471" s="63">
        <v>22</v>
      </c>
      <c r="B471" s="64">
        <v>43091</v>
      </c>
      <c r="C471" s="60" t="s">
        <v>20</v>
      </c>
      <c r="D471" s="60" t="s">
        <v>21</v>
      </c>
      <c r="E471" s="61" t="s">
        <v>444</v>
      </c>
      <c r="F471" s="60">
        <v>1000</v>
      </c>
      <c r="G471" s="61">
        <v>984</v>
      </c>
      <c r="H471" s="61">
        <v>1010</v>
      </c>
      <c r="I471" s="61">
        <v>1020</v>
      </c>
      <c r="J471" s="61">
        <v>1030</v>
      </c>
      <c r="K471" s="61">
        <v>1009</v>
      </c>
      <c r="L471" s="65">
        <f t="shared" si="101"/>
        <v>100</v>
      </c>
      <c r="M471" s="66">
        <f t="shared" si="99"/>
        <v>900</v>
      </c>
      <c r="N471" s="67">
        <f t="shared" si="100"/>
        <v>0.9</v>
      </c>
    </row>
    <row r="472" spans="1:14" ht="15.75">
      <c r="A472" s="63">
        <v>23</v>
      </c>
      <c r="B472" s="64">
        <v>43090</v>
      </c>
      <c r="C472" s="60" t="s">
        <v>20</v>
      </c>
      <c r="D472" s="60" t="s">
        <v>21</v>
      </c>
      <c r="E472" s="61" t="s">
        <v>439</v>
      </c>
      <c r="F472" s="60">
        <v>133.5</v>
      </c>
      <c r="G472" s="61">
        <v>129.8</v>
      </c>
      <c r="H472" s="61">
        <v>135.5</v>
      </c>
      <c r="I472" s="61">
        <v>137.5</v>
      </c>
      <c r="J472" s="61">
        <v>139.5</v>
      </c>
      <c r="K472" s="61">
        <v>135.5</v>
      </c>
      <c r="L472" s="65">
        <f t="shared" si="101"/>
        <v>749.0636704119851</v>
      </c>
      <c r="M472" s="66">
        <f t="shared" si="99"/>
        <v>1498.1273408239701</v>
      </c>
      <c r="N472" s="67">
        <f t="shared" si="100"/>
        <v>1.4981273408239701</v>
      </c>
    </row>
    <row r="473" spans="1:14" ht="15.75">
      <c r="A473" s="63">
        <v>24</v>
      </c>
      <c r="B473" s="64">
        <v>43090</v>
      </c>
      <c r="C473" s="60" t="s">
        <v>20</v>
      </c>
      <c r="D473" s="60" t="s">
        <v>21</v>
      </c>
      <c r="E473" s="61" t="s">
        <v>323</v>
      </c>
      <c r="F473" s="60">
        <v>170</v>
      </c>
      <c r="G473" s="61">
        <v>165</v>
      </c>
      <c r="H473" s="61">
        <v>173</v>
      </c>
      <c r="I473" s="61">
        <v>176</v>
      </c>
      <c r="J473" s="61">
        <v>179</v>
      </c>
      <c r="K473" s="61">
        <v>173</v>
      </c>
      <c r="L473" s="65">
        <f t="shared" si="101"/>
        <v>588.2352941176471</v>
      </c>
      <c r="M473" s="66">
        <f aca="true" t="shared" si="102" ref="M473:M478">IF(D473="BUY",(K473-F473)*(L473),(F473-K473)*(L473))</f>
        <v>1764.7058823529412</v>
      </c>
      <c r="N473" s="67">
        <f aca="true" t="shared" si="103" ref="N473:N478">M473/(L473)/F473%</f>
        <v>1.7647058823529411</v>
      </c>
    </row>
    <row r="474" spans="1:14" ht="15.75">
      <c r="A474" s="63">
        <v>25</v>
      </c>
      <c r="B474" s="64">
        <v>43090</v>
      </c>
      <c r="C474" s="60" t="s">
        <v>20</v>
      </c>
      <c r="D474" s="60" t="s">
        <v>21</v>
      </c>
      <c r="E474" s="61" t="s">
        <v>24</v>
      </c>
      <c r="F474" s="60">
        <v>1905</v>
      </c>
      <c r="G474" s="61">
        <v>1862</v>
      </c>
      <c r="H474" s="61">
        <v>1930</v>
      </c>
      <c r="I474" s="61">
        <v>1950</v>
      </c>
      <c r="J474" s="61">
        <v>1970</v>
      </c>
      <c r="K474" s="61">
        <v>1928</v>
      </c>
      <c r="L474" s="65">
        <f t="shared" si="101"/>
        <v>52.493438320209975</v>
      </c>
      <c r="M474" s="66">
        <f t="shared" si="102"/>
        <v>1207.3490813648295</v>
      </c>
      <c r="N474" s="67">
        <f t="shared" si="103"/>
        <v>1.2073490813648295</v>
      </c>
    </row>
    <row r="475" spans="1:14" ht="15.75">
      <c r="A475" s="63">
        <v>26</v>
      </c>
      <c r="B475" s="64">
        <v>43090</v>
      </c>
      <c r="C475" s="60" t="s">
        <v>20</v>
      </c>
      <c r="D475" s="60" t="s">
        <v>21</v>
      </c>
      <c r="E475" s="61" t="s">
        <v>237</v>
      </c>
      <c r="F475" s="60">
        <v>144</v>
      </c>
      <c r="G475" s="61">
        <v>140</v>
      </c>
      <c r="H475" s="61">
        <v>146</v>
      </c>
      <c r="I475" s="61">
        <v>148</v>
      </c>
      <c r="J475" s="61">
        <v>150</v>
      </c>
      <c r="K475" s="61">
        <v>146</v>
      </c>
      <c r="L475" s="65">
        <f t="shared" si="101"/>
        <v>694.4444444444445</v>
      </c>
      <c r="M475" s="66">
        <f t="shared" si="102"/>
        <v>1388.888888888889</v>
      </c>
      <c r="N475" s="67">
        <f t="shared" si="103"/>
        <v>1.3888888888888888</v>
      </c>
    </row>
    <row r="476" spans="1:14" ht="15.75">
      <c r="A476" s="63">
        <v>27</v>
      </c>
      <c r="B476" s="64">
        <v>43090</v>
      </c>
      <c r="C476" s="60" t="s">
        <v>20</v>
      </c>
      <c r="D476" s="60" t="s">
        <v>21</v>
      </c>
      <c r="E476" s="61" t="s">
        <v>75</v>
      </c>
      <c r="F476" s="60">
        <v>387</v>
      </c>
      <c r="G476" s="61">
        <v>377</v>
      </c>
      <c r="H476" s="61">
        <v>392</v>
      </c>
      <c r="I476" s="61">
        <v>397</v>
      </c>
      <c r="J476" s="61">
        <v>402</v>
      </c>
      <c r="K476" s="61">
        <v>392</v>
      </c>
      <c r="L476" s="65">
        <f t="shared" si="101"/>
        <v>258.3979328165375</v>
      </c>
      <c r="M476" s="66">
        <f t="shared" si="102"/>
        <v>1291.9896640826873</v>
      </c>
      <c r="N476" s="67">
        <f t="shared" si="103"/>
        <v>1.2919896640826873</v>
      </c>
    </row>
    <row r="477" spans="1:14" ht="15.75">
      <c r="A477" s="63">
        <v>28</v>
      </c>
      <c r="B477" s="64">
        <v>43089</v>
      </c>
      <c r="C477" s="60" t="s">
        <v>20</v>
      </c>
      <c r="D477" s="60" t="s">
        <v>21</v>
      </c>
      <c r="E477" s="61" t="s">
        <v>442</v>
      </c>
      <c r="F477" s="60">
        <v>1170</v>
      </c>
      <c r="G477" s="61">
        <v>1149</v>
      </c>
      <c r="H477" s="61">
        <v>1182</v>
      </c>
      <c r="I477" s="61">
        <v>1194</v>
      </c>
      <c r="J477" s="61">
        <v>1200</v>
      </c>
      <c r="K477" s="61">
        <v>1149</v>
      </c>
      <c r="L477" s="65">
        <f t="shared" si="101"/>
        <v>85.47008547008546</v>
      </c>
      <c r="M477" s="66">
        <f t="shared" si="102"/>
        <v>-1794.8717948717947</v>
      </c>
      <c r="N477" s="12">
        <f t="shared" si="103"/>
        <v>-1.794871794871795</v>
      </c>
    </row>
    <row r="478" spans="1:14" ht="15.75">
      <c r="A478" s="63">
        <v>29</v>
      </c>
      <c r="B478" s="64">
        <v>43089</v>
      </c>
      <c r="C478" s="60" t="s">
        <v>20</v>
      </c>
      <c r="D478" s="60" t="s">
        <v>21</v>
      </c>
      <c r="E478" s="61" t="s">
        <v>25</v>
      </c>
      <c r="F478" s="60">
        <v>740</v>
      </c>
      <c r="G478" s="61">
        <v>726</v>
      </c>
      <c r="H478" s="61">
        <v>748</v>
      </c>
      <c r="I478" s="61">
        <v>756</v>
      </c>
      <c r="J478" s="61">
        <v>764</v>
      </c>
      <c r="K478" s="61">
        <v>748</v>
      </c>
      <c r="L478" s="65">
        <f aca="true" t="shared" si="104" ref="L478:L489">100000/F478</f>
        <v>135.13513513513513</v>
      </c>
      <c r="M478" s="66">
        <f t="shared" si="102"/>
        <v>1081.081081081081</v>
      </c>
      <c r="N478" s="67">
        <f t="shared" si="103"/>
        <v>1.081081081081081</v>
      </c>
    </row>
    <row r="479" spans="1:14" ht="15.75">
      <c r="A479" s="63">
        <v>30</v>
      </c>
      <c r="B479" s="64">
        <v>43089</v>
      </c>
      <c r="C479" s="60" t="s">
        <v>20</v>
      </c>
      <c r="D479" s="60" t="s">
        <v>21</v>
      </c>
      <c r="E479" s="61" t="s">
        <v>443</v>
      </c>
      <c r="F479" s="60">
        <v>1138</v>
      </c>
      <c r="G479" s="61">
        <v>1117</v>
      </c>
      <c r="H479" s="61">
        <v>1150</v>
      </c>
      <c r="I479" s="61">
        <v>1162</v>
      </c>
      <c r="J479" s="61">
        <v>1174</v>
      </c>
      <c r="K479" s="61">
        <v>1150</v>
      </c>
      <c r="L479" s="65">
        <f t="shared" si="104"/>
        <v>87.87346221441125</v>
      </c>
      <c r="M479" s="66">
        <f aca="true" t="shared" si="105" ref="M479:M485">IF(D479="BUY",(K479-F479)*(L479),(F479-K479)*(L479))</f>
        <v>1054.481546572935</v>
      </c>
      <c r="N479" s="67">
        <f aca="true" t="shared" si="106" ref="N479:N486">M479/(L479)/F479%</f>
        <v>1.054481546572935</v>
      </c>
    </row>
    <row r="480" spans="1:14" ht="15.75">
      <c r="A480" s="63">
        <v>31</v>
      </c>
      <c r="B480" s="64">
        <v>43089</v>
      </c>
      <c r="C480" s="60" t="s">
        <v>20</v>
      </c>
      <c r="D480" s="60" t="s">
        <v>21</v>
      </c>
      <c r="E480" s="61" t="s">
        <v>421</v>
      </c>
      <c r="F480" s="60">
        <v>143.5</v>
      </c>
      <c r="G480" s="61">
        <v>140.5</v>
      </c>
      <c r="H480" s="61">
        <v>145</v>
      </c>
      <c r="I480" s="61">
        <v>146.5</v>
      </c>
      <c r="J480" s="61">
        <v>148</v>
      </c>
      <c r="K480" s="61">
        <v>145</v>
      </c>
      <c r="L480" s="65">
        <f t="shared" si="104"/>
        <v>696.8641114982578</v>
      </c>
      <c r="M480" s="66">
        <f t="shared" si="105"/>
        <v>1045.2961672473866</v>
      </c>
      <c r="N480" s="67">
        <f t="shared" si="106"/>
        <v>1.0452961672473868</v>
      </c>
    </row>
    <row r="481" spans="1:14" ht="15.75">
      <c r="A481" s="63">
        <v>32</v>
      </c>
      <c r="B481" s="64">
        <v>43088</v>
      </c>
      <c r="C481" s="60" t="s">
        <v>20</v>
      </c>
      <c r="D481" s="60" t="s">
        <v>21</v>
      </c>
      <c r="E481" s="61" t="s">
        <v>341</v>
      </c>
      <c r="F481" s="60">
        <v>281</v>
      </c>
      <c r="G481" s="61">
        <v>273</v>
      </c>
      <c r="H481" s="61">
        <v>285</v>
      </c>
      <c r="I481" s="61">
        <v>289</v>
      </c>
      <c r="J481" s="61">
        <v>293</v>
      </c>
      <c r="K481" s="61">
        <v>285</v>
      </c>
      <c r="L481" s="65">
        <f t="shared" si="104"/>
        <v>355.87188612099646</v>
      </c>
      <c r="M481" s="66">
        <f t="shared" si="105"/>
        <v>1423.4875444839859</v>
      </c>
      <c r="N481" s="67">
        <f t="shared" si="106"/>
        <v>1.4234875444839858</v>
      </c>
    </row>
    <row r="482" spans="1:14" ht="15.75">
      <c r="A482" s="63">
        <v>33</v>
      </c>
      <c r="B482" s="64">
        <v>43088</v>
      </c>
      <c r="C482" s="60" t="s">
        <v>20</v>
      </c>
      <c r="D482" s="60" t="s">
        <v>21</v>
      </c>
      <c r="E482" s="61" t="s">
        <v>25</v>
      </c>
      <c r="F482" s="60">
        <v>724</v>
      </c>
      <c r="G482" s="61">
        <v>710</v>
      </c>
      <c r="H482" s="61">
        <v>731</v>
      </c>
      <c r="I482" s="61">
        <v>740</v>
      </c>
      <c r="J482" s="61">
        <v>748</v>
      </c>
      <c r="K482" s="61">
        <v>731</v>
      </c>
      <c r="L482" s="65">
        <f t="shared" si="104"/>
        <v>138.12154696132598</v>
      </c>
      <c r="M482" s="66">
        <f t="shared" si="105"/>
        <v>966.8508287292818</v>
      </c>
      <c r="N482" s="67">
        <f t="shared" si="106"/>
        <v>0.9668508287292817</v>
      </c>
    </row>
    <row r="483" spans="1:14" ht="15.75">
      <c r="A483" s="63">
        <v>34</v>
      </c>
      <c r="B483" s="64">
        <v>43088</v>
      </c>
      <c r="C483" s="60" t="s">
        <v>20</v>
      </c>
      <c r="D483" s="60" t="s">
        <v>21</v>
      </c>
      <c r="E483" s="61" t="s">
        <v>441</v>
      </c>
      <c r="F483" s="60">
        <v>420</v>
      </c>
      <c r="G483" s="61">
        <v>410</v>
      </c>
      <c r="H483" s="61">
        <v>425</v>
      </c>
      <c r="I483" s="61">
        <v>430</v>
      </c>
      <c r="J483" s="61">
        <v>435</v>
      </c>
      <c r="K483" s="61">
        <v>425</v>
      </c>
      <c r="L483" s="65">
        <f t="shared" si="104"/>
        <v>238.0952380952381</v>
      </c>
      <c r="M483" s="66">
        <f t="shared" si="105"/>
        <v>1190.4761904761906</v>
      </c>
      <c r="N483" s="67">
        <f t="shared" si="106"/>
        <v>1.1904761904761905</v>
      </c>
    </row>
    <row r="484" spans="1:14" ht="15.75">
      <c r="A484" s="63">
        <v>35</v>
      </c>
      <c r="B484" s="64">
        <v>43088</v>
      </c>
      <c r="C484" s="60" t="s">
        <v>20</v>
      </c>
      <c r="D484" s="60" t="s">
        <v>21</v>
      </c>
      <c r="E484" s="61" t="s">
        <v>294</v>
      </c>
      <c r="F484" s="60">
        <v>268</v>
      </c>
      <c r="G484" s="61">
        <v>260</v>
      </c>
      <c r="H484" s="61">
        <v>272</v>
      </c>
      <c r="I484" s="61">
        <v>276</v>
      </c>
      <c r="J484" s="61">
        <v>280</v>
      </c>
      <c r="K484" s="61">
        <v>272</v>
      </c>
      <c r="L484" s="65">
        <f t="shared" si="104"/>
        <v>373.13432835820896</v>
      </c>
      <c r="M484" s="66">
        <f t="shared" si="105"/>
        <v>1492.5373134328358</v>
      </c>
      <c r="N484" s="67">
        <f t="shared" si="106"/>
        <v>1.4925373134328357</v>
      </c>
    </row>
    <row r="485" spans="1:14" ht="15.75">
      <c r="A485" s="63">
        <v>36</v>
      </c>
      <c r="B485" s="64">
        <v>43087</v>
      </c>
      <c r="C485" s="60" t="s">
        <v>20</v>
      </c>
      <c r="D485" s="60" t="s">
        <v>21</v>
      </c>
      <c r="E485" s="61" t="s">
        <v>440</v>
      </c>
      <c r="F485" s="60">
        <v>260</v>
      </c>
      <c r="G485" s="61">
        <v>250</v>
      </c>
      <c r="H485" s="61">
        <v>265</v>
      </c>
      <c r="I485" s="61">
        <v>270</v>
      </c>
      <c r="J485" s="61">
        <v>275</v>
      </c>
      <c r="K485" s="61">
        <v>266</v>
      </c>
      <c r="L485" s="65">
        <f t="shared" si="104"/>
        <v>384.61538461538464</v>
      </c>
      <c r="M485" s="66">
        <f t="shared" si="105"/>
        <v>2307.6923076923076</v>
      </c>
      <c r="N485" s="67">
        <f t="shared" si="106"/>
        <v>2.3076923076923075</v>
      </c>
    </row>
    <row r="486" spans="1:14" ht="15.75">
      <c r="A486" s="63">
        <v>37</v>
      </c>
      <c r="B486" s="64">
        <v>43087</v>
      </c>
      <c r="C486" s="60" t="s">
        <v>20</v>
      </c>
      <c r="D486" s="60" t="s">
        <v>21</v>
      </c>
      <c r="E486" s="61" t="s">
        <v>25</v>
      </c>
      <c r="F486" s="60">
        <v>710</v>
      </c>
      <c r="G486" s="61">
        <v>696</v>
      </c>
      <c r="H486" s="61">
        <v>717</v>
      </c>
      <c r="I486" s="61">
        <v>725</v>
      </c>
      <c r="J486" s="61">
        <v>732</v>
      </c>
      <c r="K486" s="61">
        <v>725</v>
      </c>
      <c r="L486" s="65">
        <f t="shared" si="104"/>
        <v>140.8450704225352</v>
      </c>
      <c r="M486" s="66">
        <f aca="true" t="shared" si="107" ref="M486:M497">IF(D486="BUY",(K486-F486)*(L486),(F486-K486)*(L486))</f>
        <v>2112.676056338028</v>
      </c>
      <c r="N486" s="67">
        <f t="shared" si="106"/>
        <v>2.1126760563380285</v>
      </c>
    </row>
    <row r="487" spans="1:14" ht="15.75">
      <c r="A487" s="63">
        <v>38</v>
      </c>
      <c r="B487" s="64">
        <v>43087</v>
      </c>
      <c r="C487" s="60" t="s">
        <v>20</v>
      </c>
      <c r="D487" s="60" t="s">
        <v>21</v>
      </c>
      <c r="E487" s="61" t="s">
        <v>439</v>
      </c>
      <c r="F487" s="60">
        <v>122</v>
      </c>
      <c r="G487" s="61">
        <v>117.5</v>
      </c>
      <c r="H487" s="61">
        <v>124</v>
      </c>
      <c r="I487" s="61">
        <v>126</v>
      </c>
      <c r="J487" s="61">
        <v>128</v>
      </c>
      <c r="K487" s="61">
        <v>124</v>
      </c>
      <c r="L487" s="65">
        <f t="shared" si="104"/>
        <v>819.672131147541</v>
      </c>
      <c r="M487" s="66">
        <f t="shared" si="107"/>
        <v>1639.344262295082</v>
      </c>
      <c r="N487" s="67">
        <v>0</v>
      </c>
    </row>
    <row r="488" spans="1:14" ht="15.75">
      <c r="A488" s="63">
        <v>39</v>
      </c>
      <c r="B488" s="64">
        <v>43087</v>
      </c>
      <c r="C488" s="60" t="s">
        <v>20</v>
      </c>
      <c r="D488" s="60" t="s">
        <v>21</v>
      </c>
      <c r="E488" s="61" t="s">
        <v>335</v>
      </c>
      <c r="F488" s="60">
        <v>384</v>
      </c>
      <c r="G488" s="61">
        <v>376</v>
      </c>
      <c r="H488" s="61">
        <v>388</v>
      </c>
      <c r="I488" s="61">
        <v>392</v>
      </c>
      <c r="J488" s="61">
        <v>396</v>
      </c>
      <c r="K488" s="61">
        <v>392</v>
      </c>
      <c r="L488" s="65">
        <f t="shared" si="104"/>
        <v>260.4166666666667</v>
      </c>
      <c r="M488" s="66">
        <f t="shared" si="107"/>
        <v>2083.3333333333335</v>
      </c>
      <c r="N488" s="67">
        <f aca="true" t="shared" si="108" ref="N488:N493">M488/(L488)/F488%</f>
        <v>2.0833333333333335</v>
      </c>
    </row>
    <row r="489" spans="1:14" ht="15.75">
      <c r="A489" s="63">
        <v>40</v>
      </c>
      <c r="B489" s="64">
        <v>43084</v>
      </c>
      <c r="C489" s="60" t="s">
        <v>20</v>
      </c>
      <c r="D489" s="60" t="s">
        <v>21</v>
      </c>
      <c r="E489" s="61" t="s">
        <v>432</v>
      </c>
      <c r="F489" s="60">
        <v>557</v>
      </c>
      <c r="G489" s="61">
        <v>546</v>
      </c>
      <c r="H489" s="61">
        <v>563</v>
      </c>
      <c r="I489" s="61">
        <v>569</v>
      </c>
      <c r="J489" s="61">
        <v>575</v>
      </c>
      <c r="K489" s="61">
        <v>546</v>
      </c>
      <c r="L489" s="65">
        <f t="shared" si="104"/>
        <v>179.53321364452424</v>
      </c>
      <c r="M489" s="66">
        <f t="shared" si="107"/>
        <v>-1974.8653500897667</v>
      </c>
      <c r="N489" s="12">
        <f t="shared" si="108"/>
        <v>-1.9748653500897666</v>
      </c>
    </row>
    <row r="490" spans="1:14" ht="15.75">
      <c r="A490" s="63">
        <v>41</v>
      </c>
      <c r="B490" s="64">
        <v>43084</v>
      </c>
      <c r="C490" s="60" t="s">
        <v>20</v>
      </c>
      <c r="D490" s="60" t="s">
        <v>21</v>
      </c>
      <c r="E490" s="61" t="s">
        <v>224</v>
      </c>
      <c r="F490" s="60">
        <v>705</v>
      </c>
      <c r="G490" s="61">
        <v>689</v>
      </c>
      <c r="H490" s="61">
        <v>713</v>
      </c>
      <c r="I490" s="61">
        <v>721</v>
      </c>
      <c r="J490" s="61">
        <v>730</v>
      </c>
      <c r="K490" s="61">
        <v>689</v>
      </c>
      <c r="L490" s="65">
        <f aca="true" t="shared" si="109" ref="L490:L495">100000/F490</f>
        <v>141.84397163120568</v>
      </c>
      <c r="M490" s="66">
        <f t="shared" si="107"/>
        <v>-2269.503546099291</v>
      </c>
      <c r="N490" s="12">
        <f t="shared" si="108"/>
        <v>-2.269503546099291</v>
      </c>
    </row>
    <row r="491" spans="1:14" ht="15.75">
      <c r="A491" s="63">
        <v>42</v>
      </c>
      <c r="B491" s="64">
        <v>43084</v>
      </c>
      <c r="C491" s="60" t="s">
        <v>20</v>
      </c>
      <c r="D491" s="60" t="s">
        <v>21</v>
      </c>
      <c r="E491" s="61" t="s">
        <v>295</v>
      </c>
      <c r="F491" s="60">
        <v>245</v>
      </c>
      <c r="G491" s="61">
        <v>239</v>
      </c>
      <c r="H491" s="61">
        <v>248</v>
      </c>
      <c r="I491" s="61">
        <v>251</v>
      </c>
      <c r="J491" s="61">
        <v>254</v>
      </c>
      <c r="K491" s="61">
        <v>254</v>
      </c>
      <c r="L491" s="65">
        <f t="shared" si="109"/>
        <v>408.16326530612247</v>
      </c>
      <c r="M491" s="66">
        <f t="shared" si="107"/>
        <v>3673.469387755102</v>
      </c>
      <c r="N491" s="67">
        <f t="shared" si="108"/>
        <v>3.6734693877551017</v>
      </c>
    </row>
    <row r="492" spans="1:14" ht="15.75">
      <c r="A492" s="63">
        <v>43</v>
      </c>
      <c r="B492" s="64">
        <v>43083</v>
      </c>
      <c r="C492" s="60" t="s">
        <v>20</v>
      </c>
      <c r="D492" s="60" t="s">
        <v>21</v>
      </c>
      <c r="E492" s="61" t="s">
        <v>438</v>
      </c>
      <c r="F492" s="60">
        <v>510</v>
      </c>
      <c r="G492" s="61">
        <v>499.5</v>
      </c>
      <c r="H492" s="61">
        <v>516</v>
      </c>
      <c r="I492" s="61">
        <v>522</v>
      </c>
      <c r="J492" s="61">
        <v>528</v>
      </c>
      <c r="K492" s="61">
        <v>516</v>
      </c>
      <c r="L492" s="65">
        <f t="shared" si="109"/>
        <v>196.07843137254903</v>
      </c>
      <c r="M492" s="66">
        <f t="shared" si="107"/>
        <v>1176.4705882352941</v>
      </c>
      <c r="N492" s="67">
        <f t="shared" si="108"/>
        <v>1.1764705882352942</v>
      </c>
    </row>
    <row r="493" spans="1:14" ht="15.75">
      <c r="A493" s="63">
        <v>44</v>
      </c>
      <c r="B493" s="64">
        <v>43082</v>
      </c>
      <c r="C493" s="60" t="s">
        <v>20</v>
      </c>
      <c r="D493" s="60" t="s">
        <v>21</v>
      </c>
      <c r="E493" s="61" t="s">
        <v>413</v>
      </c>
      <c r="F493" s="60">
        <v>912</v>
      </c>
      <c r="G493" s="61">
        <v>895</v>
      </c>
      <c r="H493" s="61">
        <v>922</v>
      </c>
      <c r="I493" s="61">
        <v>932</v>
      </c>
      <c r="J493" s="61">
        <v>942</v>
      </c>
      <c r="K493" s="61">
        <v>895</v>
      </c>
      <c r="L493" s="65">
        <f t="shared" si="109"/>
        <v>109.64912280701755</v>
      </c>
      <c r="M493" s="66">
        <f t="shared" si="107"/>
        <v>-1864.0350877192984</v>
      </c>
      <c r="N493" s="12">
        <f t="shared" si="108"/>
        <v>-1.8640350877192984</v>
      </c>
    </row>
    <row r="494" spans="1:14" ht="15.75">
      <c r="A494" s="63">
        <v>45</v>
      </c>
      <c r="B494" s="64">
        <v>43082</v>
      </c>
      <c r="C494" s="60" t="s">
        <v>20</v>
      </c>
      <c r="D494" s="60" t="s">
        <v>21</v>
      </c>
      <c r="E494" s="61" t="s">
        <v>44</v>
      </c>
      <c r="F494" s="60">
        <v>1015</v>
      </c>
      <c r="G494" s="61">
        <v>998</v>
      </c>
      <c r="H494" s="61">
        <v>1025</v>
      </c>
      <c r="I494" s="61">
        <v>1035</v>
      </c>
      <c r="J494" s="61">
        <v>1045</v>
      </c>
      <c r="K494" s="61">
        <v>1025</v>
      </c>
      <c r="L494" s="65">
        <f t="shared" si="109"/>
        <v>98.52216748768473</v>
      </c>
      <c r="M494" s="66">
        <f t="shared" si="107"/>
        <v>985.2216748768473</v>
      </c>
      <c r="N494" s="67">
        <f>M494/(L494)/F494%</f>
        <v>0.9852216748768473</v>
      </c>
    </row>
    <row r="495" spans="1:14" ht="15.75">
      <c r="A495" s="63">
        <v>46</v>
      </c>
      <c r="B495" s="64">
        <v>43081</v>
      </c>
      <c r="C495" s="60" t="s">
        <v>20</v>
      </c>
      <c r="D495" s="60" t="s">
        <v>21</v>
      </c>
      <c r="E495" s="61" t="s">
        <v>112</v>
      </c>
      <c r="F495" s="60">
        <v>449</v>
      </c>
      <c r="G495" s="61">
        <v>439</v>
      </c>
      <c r="H495" s="61">
        <v>454</v>
      </c>
      <c r="I495" s="61">
        <v>460</v>
      </c>
      <c r="J495" s="61">
        <v>465</v>
      </c>
      <c r="K495" s="61">
        <v>454</v>
      </c>
      <c r="L495" s="65">
        <f t="shared" si="109"/>
        <v>222.71714922048997</v>
      </c>
      <c r="M495" s="66">
        <f t="shared" si="107"/>
        <v>1113.5857461024498</v>
      </c>
      <c r="N495" s="67">
        <f>M495/(L495)/F495%</f>
        <v>1.1135857461024499</v>
      </c>
    </row>
    <row r="496" spans="1:14" ht="15.75">
      <c r="A496" s="63">
        <v>47</v>
      </c>
      <c r="B496" s="64">
        <v>43081</v>
      </c>
      <c r="C496" s="60" t="s">
        <v>20</v>
      </c>
      <c r="D496" s="60" t="s">
        <v>21</v>
      </c>
      <c r="E496" s="61" t="s">
        <v>437</v>
      </c>
      <c r="F496" s="60">
        <v>424</v>
      </c>
      <c r="G496" s="61">
        <v>416</v>
      </c>
      <c r="H496" s="61">
        <v>429</v>
      </c>
      <c r="I496" s="61">
        <v>433</v>
      </c>
      <c r="J496" s="61">
        <v>437</v>
      </c>
      <c r="K496" s="61">
        <v>416</v>
      </c>
      <c r="L496" s="65">
        <f aca="true" t="shared" si="110" ref="L496:L502">100000/F496</f>
        <v>235.8490566037736</v>
      </c>
      <c r="M496" s="66">
        <f t="shared" si="107"/>
        <v>-1886.7924528301887</v>
      </c>
      <c r="N496" s="12">
        <f>M496/(L496)/F496%</f>
        <v>-1.8867924528301885</v>
      </c>
    </row>
    <row r="497" spans="1:14" ht="15.75">
      <c r="A497" s="63">
        <v>48</v>
      </c>
      <c r="B497" s="64">
        <v>43080</v>
      </c>
      <c r="C497" s="60" t="s">
        <v>20</v>
      </c>
      <c r="D497" s="60" t="s">
        <v>21</v>
      </c>
      <c r="E497" s="61" t="s">
        <v>112</v>
      </c>
      <c r="F497" s="60">
        <v>435</v>
      </c>
      <c r="G497" s="61">
        <v>425</v>
      </c>
      <c r="H497" s="61">
        <v>440</v>
      </c>
      <c r="I497" s="61">
        <v>445</v>
      </c>
      <c r="J497" s="61">
        <v>450</v>
      </c>
      <c r="K497" s="61">
        <v>450</v>
      </c>
      <c r="L497" s="65">
        <f t="shared" si="110"/>
        <v>229.88505747126436</v>
      </c>
      <c r="M497" s="66">
        <f t="shared" si="107"/>
        <v>3448.2758620689656</v>
      </c>
      <c r="N497" s="67">
        <f>M497/(L497)/F497%</f>
        <v>3.4482758620689657</v>
      </c>
    </row>
    <row r="498" spans="1:14" ht="15.75">
      <c r="A498" s="63">
        <v>49</v>
      </c>
      <c r="B498" s="64">
        <v>43080</v>
      </c>
      <c r="C498" s="60" t="s">
        <v>20</v>
      </c>
      <c r="D498" s="60" t="s">
        <v>21</v>
      </c>
      <c r="E498" s="61" t="s">
        <v>315</v>
      </c>
      <c r="F498" s="60">
        <v>380</v>
      </c>
      <c r="G498" s="61">
        <v>372</v>
      </c>
      <c r="H498" s="61">
        <v>384</v>
      </c>
      <c r="I498" s="61">
        <v>388</v>
      </c>
      <c r="J498" s="61">
        <v>392</v>
      </c>
      <c r="K498" s="61">
        <v>384</v>
      </c>
      <c r="L498" s="65">
        <f t="shared" si="110"/>
        <v>263.1578947368421</v>
      </c>
      <c r="M498" s="66">
        <f aca="true" t="shared" si="111" ref="M498:M505">IF(D498="BUY",(K498-F498)*(L498),(F498-K498)*(L498))</f>
        <v>1052.6315789473683</v>
      </c>
      <c r="N498" s="67">
        <f>M498/(L498)/F498%</f>
        <v>1.0526315789473684</v>
      </c>
    </row>
    <row r="499" spans="1:14" ht="15.75">
      <c r="A499" s="63">
        <v>50</v>
      </c>
      <c r="B499" s="64">
        <v>43080</v>
      </c>
      <c r="C499" s="60" t="s">
        <v>20</v>
      </c>
      <c r="D499" s="60" t="s">
        <v>21</v>
      </c>
      <c r="E499" s="61" t="s">
        <v>295</v>
      </c>
      <c r="F499" s="60">
        <v>238</v>
      </c>
      <c r="G499" s="61">
        <v>220</v>
      </c>
      <c r="H499" s="61">
        <v>242</v>
      </c>
      <c r="I499" s="61">
        <v>246</v>
      </c>
      <c r="J499" s="61">
        <v>250</v>
      </c>
      <c r="K499" s="61">
        <v>242</v>
      </c>
      <c r="L499" s="65">
        <f t="shared" si="110"/>
        <v>420.16806722689074</v>
      </c>
      <c r="M499" s="66">
        <f t="shared" si="111"/>
        <v>1680.672268907563</v>
      </c>
      <c r="N499" s="67">
        <f aca="true" t="shared" si="112" ref="N499:N505">M499/(L499)/F499%</f>
        <v>1.680672268907563</v>
      </c>
    </row>
    <row r="500" spans="1:14" ht="15.75">
      <c r="A500" s="63">
        <v>51</v>
      </c>
      <c r="B500" s="64">
        <v>43080</v>
      </c>
      <c r="C500" s="60" t="s">
        <v>20</v>
      </c>
      <c r="D500" s="60" t="s">
        <v>21</v>
      </c>
      <c r="E500" s="61" t="s">
        <v>410</v>
      </c>
      <c r="F500" s="60">
        <v>700</v>
      </c>
      <c r="G500" s="61">
        <v>685</v>
      </c>
      <c r="H500" s="61">
        <v>708</v>
      </c>
      <c r="I500" s="61">
        <v>716</v>
      </c>
      <c r="J500" s="61">
        <v>724</v>
      </c>
      <c r="K500" s="61">
        <v>716</v>
      </c>
      <c r="L500" s="65">
        <f t="shared" si="110"/>
        <v>142.85714285714286</v>
      </c>
      <c r="M500" s="66">
        <f t="shared" si="111"/>
        <v>2285.714285714286</v>
      </c>
      <c r="N500" s="67">
        <f t="shared" si="112"/>
        <v>2.2857142857142856</v>
      </c>
    </row>
    <row r="501" spans="1:14" ht="15.75">
      <c r="A501" s="63">
        <v>52</v>
      </c>
      <c r="B501" s="64">
        <v>43080</v>
      </c>
      <c r="C501" s="60" t="s">
        <v>20</v>
      </c>
      <c r="D501" s="60" t="s">
        <v>21</v>
      </c>
      <c r="E501" s="61" t="s">
        <v>435</v>
      </c>
      <c r="F501" s="60">
        <v>270</v>
      </c>
      <c r="G501" s="61">
        <v>264</v>
      </c>
      <c r="H501" s="61">
        <v>273</v>
      </c>
      <c r="I501" s="61">
        <v>276</v>
      </c>
      <c r="J501" s="61">
        <v>279</v>
      </c>
      <c r="K501" s="61">
        <v>273</v>
      </c>
      <c r="L501" s="65">
        <f t="shared" si="110"/>
        <v>370.3703703703704</v>
      </c>
      <c r="M501" s="66">
        <f t="shared" si="111"/>
        <v>1111.111111111111</v>
      </c>
      <c r="N501" s="67">
        <f t="shared" si="112"/>
        <v>1.111111111111111</v>
      </c>
    </row>
    <row r="502" spans="1:14" ht="15.75">
      <c r="A502" s="63">
        <v>53</v>
      </c>
      <c r="B502" s="64">
        <v>43077</v>
      </c>
      <c r="C502" s="60" t="s">
        <v>20</v>
      </c>
      <c r="D502" s="60" t="s">
        <v>21</v>
      </c>
      <c r="E502" s="61" t="s">
        <v>432</v>
      </c>
      <c r="F502" s="60">
        <v>538</v>
      </c>
      <c r="G502" s="61">
        <v>527</v>
      </c>
      <c r="H502" s="61">
        <v>544</v>
      </c>
      <c r="I502" s="61">
        <v>550</v>
      </c>
      <c r="J502" s="61">
        <v>556</v>
      </c>
      <c r="K502" s="61">
        <v>544</v>
      </c>
      <c r="L502" s="65">
        <f t="shared" si="110"/>
        <v>185.87360594795538</v>
      </c>
      <c r="M502" s="66">
        <f t="shared" si="111"/>
        <v>1115.2416356877322</v>
      </c>
      <c r="N502" s="67">
        <f t="shared" si="112"/>
        <v>1.1152416356877324</v>
      </c>
    </row>
    <row r="503" spans="1:14" ht="15.75">
      <c r="A503" s="63">
        <v>54</v>
      </c>
      <c r="B503" s="64">
        <v>43077</v>
      </c>
      <c r="C503" s="60" t="s">
        <v>20</v>
      </c>
      <c r="D503" s="60" t="s">
        <v>21</v>
      </c>
      <c r="E503" s="61" t="s">
        <v>434</v>
      </c>
      <c r="F503" s="60">
        <v>421</v>
      </c>
      <c r="G503" s="61">
        <v>414</v>
      </c>
      <c r="H503" s="61">
        <v>425</v>
      </c>
      <c r="I503" s="61">
        <v>429</v>
      </c>
      <c r="J503" s="61">
        <v>433</v>
      </c>
      <c r="K503" s="61">
        <v>429</v>
      </c>
      <c r="L503" s="65">
        <f aca="true" t="shared" si="113" ref="L503:L511">100000/F503</f>
        <v>237.52969121140143</v>
      </c>
      <c r="M503" s="66">
        <f t="shared" si="111"/>
        <v>1900.2375296912114</v>
      </c>
      <c r="N503" s="67">
        <f t="shared" si="112"/>
        <v>1.9002375296912115</v>
      </c>
    </row>
    <row r="504" spans="1:14" ht="15.75">
      <c r="A504" s="63">
        <v>55</v>
      </c>
      <c r="B504" s="64">
        <v>43076</v>
      </c>
      <c r="C504" s="60" t="s">
        <v>20</v>
      </c>
      <c r="D504" s="60" t="s">
        <v>21</v>
      </c>
      <c r="E504" s="61" t="s">
        <v>374</v>
      </c>
      <c r="F504" s="60">
        <v>122</v>
      </c>
      <c r="G504" s="61">
        <v>119</v>
      </c>
      <c r="H504" s="61">
        <v>124</v>
      </c>
      <c r="I504" s="61">
        <v>126</v>
      </c>
      <c r="J504" s="61">
        <v>128</v>
      </c>
      <c r="K504" s="61">
        <v>126</v>
      </c>
      <c r="L504" s="65">
        <f t="shared" si="113"/>
        <v>819.672131147541</v>
      </c>
      <c r="M504" s="66">
        <f t="shared" si="111"/>
        <v>3278.688524590164</v>
      </c>
      <c r="N504" s="67">
        <f t="shared" si="112"/>
        <v>3.278688524590164</v>
      </c>
    </row>
    <row r="505" spans="1:14" ht="15.75">
      <c r="A505" s="63">
        <v>56</v>
      </c>
      <c r="B505" s="64">
        <v>43076</v>
      </c>
      <c r="C505" s="60" t="s">
        <v>20</v>
      </c>
      <c r="D505" s="60" t="s">
        <v>21</v>
      </c>
      <c r="E505" s="61" t="s">
        <v>433</v>
      </c>
      <c r="F505" s="60">
        <v>470</v>
      </c>
      <c r="G505" s="61">
        <v>460</v>
      </c>
      <c r="H505" s="61">
        <v>475</v>
      </c>
      <c r="I505" s="61">
        <v>480</v>
      </c>
      <c r="J505" s="61">
        <v>485</v>
      </c>
      <c r="K505" s="61">
        <v>474</v>
      </c>
      <c r="L505" s="65">
        <f t="shared" si="113"/>
        <v>212.7659574468085</v>
      </c>
      <c r="M505" s="66">
        <f t="shared" si="111"/>
        <v>851.063829787234</v>
      </c>
      <c r="N505" s="67">
        <f t="shared" si="112"/>
        <v>0.851063829787234</v>
      </c>
    </row>
    <row r="506" spans="1:14" ht="15.75">
      <c r="A506" s="63">
        <v>57</v>
      </c>
      <c r="B506" s="64">
        <v>43076</v>
      </c>
      <c r="C506" s="60" t="s">
        <v>20</v>
      </c>
      <c r="D506" s="60" t="s">
        <v>21</v>
      </c>
      <c r="E506" s="61" t="s">
        <v>432</v>
      </c>
      <c r="F506" s="60">
        <v>520</v>
      </c>
      <c r="G506" s="61">
        <v>509</v>
      </c>
      <c r="H506" s="61">
        <v>526</v>
      </c>
      <c r="I506" s="61">
        <v>532</v>
      </c>
      <c r="J506" s="61">
        <v>538</v>
      </c>
      <c r="K506" s="61">
        <v>526</v>
      </c>
      <c r="L506" s="65">
        <f t="shared" si="113"/>
        <v>192.30769230769232</v>
      </c>
      <c r="M506" s="66">
        <f aca="true" t="shared" si="114" ref="M506:M511">IF(D506="BUY",(K506-F506)*(L506),(F506-K506)*(L506))</f>
        <v>1153.8461538461538</v>
      </c>
      <c r="N506" s="67">
        <f aca="true" t="shared" si="115" ref="N506:N511">M506/(L506)/F506%</f>
        <v>1.1538461538461537</v>
      </c>
    </row>
    <row r="507" spans="1:14" ht="15.75">
      <c r="A507" s="63">
        <v>58</v>
      </c>
      <c r="B507" s="64">
        <v>43075</v>
      </c>
      <c r="C507" s="60" t="s">
        <v>20</v>
      </c>
      <c r="D507" s="60" t="s">
        <v>21</v>
      </c>
      <c r="E507" s="61" t="s">
        <v>68</v>
      </c>
      <c r="F507" s="60">
        <v>520</v>
      </c>
      <c r="G507" s="61">
        <v>508</v>
      </c>
      <c r="H507" s="61">
        <v>526</v>
      </c>
      <c r="I507" s="61">
        <v>532</v>
      </c>
      <c r="J507" s="61">
        <v>538</v>
      </c>
      <c r="K507" s="61">
        <v>526</v>
      </c>
      <c r="L507" s="65">
        <f t="shared" si="113"/>
        <v>192.30769230769232</v>
      </c>
      <c r="M507" s="66">
        <f t="shared" si="114"/>
        <v>1153.8461538461538</v>
      </c>
      <c r="N507" s="67">
        <f t="shared" si="115"/>
        <v>1.1538461538461537</v>
      </c>
    </row>
    <row r="508" spans="1:14" ht="15.75">
      <c r="A508" s="63">
        <v>59</v>
      </c>
      <c r="B508" s="64">
        <v>43073</v>
      </c>
      <c r="C508" s="60" t="s">
        <v>20</v>
      </c>
      <c r="D508" s="60" t="s">
        <v>21</v>
      </c>
      <c r="E508" s="60" t="s">
        <v>81</v>
      </c>
      <c r="F508" s="61">
        <v>150</v>
      </c>
      <c r="G508" s="61">
        <v>145</v>
      </c>
      <c r="H508" s="61">
        <v>153</v>
      </c>
      <c r="I508" s="61">
        <v>156</v>
      </c>
      <c r="J508" s="61">
        <v>159</v>
      </c>
      <c r="K508" s="61">
        <v>145</v>
      </c>
      <c r="L508" s="65">
        <f t="shared" si="113"/>
        <v>666.6666666666666</v>
      </c>
      <c r="M508" s="66">
        <f t="shared" si="114"/>
        <v>-3333.333333333333</v>
      </c>
      <c r="N508" s="12">
        <f t="shared" si="115"/>
        <v>-3.3333333333333335</v>
      </c>
    </row>
    <row r="509" spans="1:14" ht="15.75">
      <c r="A509" s="63">
        <v>60</v>
      </c>
      <c r="B509" s="64">
        <v>43073</v>
      </c>
      <c r="C509" s="60" t="s">
        <v>20</v>
      </c>
      <c r="D509" s="60" t="s">
        <v>21</v>
      </c>
      <c r="E509" s="60" t="s">
        <v>430</v>
      </c>
      <c r="F509" s="61">
        <v>722</v>
      </c>
      <c r="G509" s="61">
        <v>707</v>
      </c>
      <c r="H509" s="61">
        <v>730</v>
      </c>
      <c r="I509" s="61">
        <v>738</v>
      </c>
      <c r="J509" s="61">
        <v>746</v>
      </c>
      <c r="K509" s="61">
        <v>738</v>
      </c>
      <c r="L509" s="65">
        <f t="shared" si="113"/>
        <v>138.50415512465375</v>
      </c>
      <c r="M509" s="66">
        <f t="shared" si="114"/>
        <v>2216.06648199446</v>
      </c>
      <c r="N509" s="67">
        <f t="shared" si="115"/>
        <v>2.21606648199446</v>
      </c>
    </row>
    <row r="510" spans="1:14" ht="15.75">
      <c r="A510" s="63">
        <v>61</v>
      </c>
      <c r="B510" s="64">
        <v>43070</v>
      </c>
      <c r="C510" s="60" t="s">
        <v>20</v>
      </c>
      <c r="D510" s="60" t="s">
        <v>21</v>
      </c>
      <c r="E510" s="60" t="s">
        <v>356</v>
      </c>
      <c r="F510" s="61">
        <v>83.5</v>
      </c>
      <c r="G510" s="61">
        <v>82.5</v>
      </c>
      <c r="H510" s="61">
        <v>84.5</v>
      </c>
      <c r="I510" s="61">
        <v>85.5</v>
      </c>
      <c r="J510" s="61">
        <v>86.5</v>
      </c>
      <c r="K510" s="61">
        <v>82.5</v>
      </c>
      <c r="L510" s="65">
        <f t="shared" si="113"/>
        <v>1197.6047904191616</v>
      </c>
      <c r="M510" s="66">
        <f t="shared" si="114"/>
        <v>-1197.6047904191616</v>
      </c>
      <c r="N510" s="12">
        <f t="shared" si="115"/>
        <v>-1.1976047904191618</v>
      </c>
    </row>
    <row r="511" spans="1:14" ht="15.75">
      <c r="A511" s="63">
        <v>62</v>
      </c>
      <c r="B511" s="64">
        <v>43070</v>
      </c>
      <c r="C511" s="60" t="s">
        <v>20</v>
      </c>
      <c r="D511" s="60" t="s">
        <v>21</v>
      </c>
      <c r="E511" s="60" t="s">
        <v>429</v>
      </c>
      <c r="F511" s="61">
        <v>526</v>
      </c>
      <c r="G511" s="61">
        <v>518</v>
      </c>
      <c r="H511" s="61">
        <v>531</v>
      </c>
      <c r="I511" s="61">
        <v>536</v>
      </c>
      <c r="J511" s="61">
        <v>541</v>
      </c>
      <c r="K511" s="61">
        <v>518</v>
      </c>
      <c r="L511" s="65">
        <f t="shared" si="113"/>
        <v>190.11406844106463</v>
      </c>
      <c r="M511" s="66">
        <f t="shared" si="114"/>
        <v>-1520.912547528517</v>
      </c>
      <c r="N511" s="12">
        <f t="shared" si="115"/>
        <v>-1.5209125475285172</v>
      </c>
    </row>
    <row r="513" spans="1:14" ht="15.75">
      <c r="A513" s="13" t="s">
        <v>26</v>
      </c>
      <c r="B513" s="14"/>
      <c r="C513" s="15"/>
      <c r="D513" s="16"/>
      <c r="E513" s="17"/>
      <c r="F513" s="17"/>
      <c r="G513" s="18"/>
      <c r="H513" s="19"/>
      <c r="I513" s="19"/>
      <c r="J513" s="19"/>
      <c r="K513" s="20"/>
      <c r="L513" s="21"/>
      <c r="N513" s="75"/>
    </row>
    <row r="514" spans="1:12" ht="15.75">
      <c r="A514" s="13" t="s">
        <v>27</v>
      </c>
      <c r="B514" s="23"/>
      <c r="C514" s="15"/>
      <c r="D514" s="16"/>
      <c r="E514" s="17"/>
      <c r="F514" s="17"/>
      <c r="G514" s="18"/>
      <c r="H514" s="17"/>
      <c r="I514" s="17"/>
      <c r="J514" s="17"/>
      <c r="K514" s="20"/>
      <c r="L514" s="21"/>
    </row>
    <row r="515" spans="1:14" ht="15.75">
      <c r="A515" s="13" t="s">
        <v>27</v>
      </c>
      <c r="B515" s="23"/>
      <c r="C515" s="24"/>
      <c r="D515" s="25"/>
      <c r="E515" s="26"/>
      <c r="F515" s="26"/>
      <c r="G515" s="27"/>
      <c r="H515" s="26"/>
      <c r="I515" s="26"/>
      <c r="J515" s="26"/>
      <c r="K515" s="26"/>
      <c r="L515" s="21"/>
      <c r="M515" s="21"/>
      <c r="N515" s="21"/>
    </row>
    <row r="516" spans="1:14" ht="16.5" thickBot="1">
      <c r="A516" s="68"/>
      <c r="B516" s="69"/>
      <c r="C516" s="26"/>
      <c r="D516" s="26"/>
      <c r="E516" s="26"/>
      <c r="F516" s="29"/>
      <c r="G516" s="30"/>
      <c r="H516" s="31" t="s">
        <v>28</v>
      </c>
      <c r="I516" s="31"/>
      <c r="J516" s="29"/>
      <c r="K516" s="29"/>
      <c r="L516" s="70"/>
      <c r="M516" s="71"/>
      <c r="N516" s="72"/>
    </row>
    <row r="517" spans="1:14" ht="15.75">
      <c r="A517" s="68"/>
      <c r="B517" s="69"/>
      <c r="C517" s="84" t="s">
        <v>29</v>
      </c>
      <c r="D517" s="84"/>
      <c r="E517" s="33">
        <v>62</v>
      </c>
      <c r="F517" s="34">
        <f>F518+F519+F520+F521+F522+F523</f>
        <v>100</v>
      </c>
      <c r="G517" s="35">
        <v>62</v>
      </c>
      <c r="H517" s="36">
        <f>G518/G517%</f>
        <v>80.64516129032258</v>
      </c>
      <c r="I517" s="36"/>
      <c r="J517" s="29"/>
      <c r="K517" s="29"/>
      <c r="L517" s="70"/>
      <c r="M517" s="71"/>
      <c r="N517" s="72"/>
    </row>
    <row r="518" spans="1:14" ht="15.75">
      <c r="A518" s="68"/>
      <c r="B518" s="69"/>
      <c r="C518" s="80" t="s">
        <v>30</v>
      </c>
      <c r="D518" s="80"/>
      <c r="E518" s="37">
        <v>50</v>
      </c>
      <c r="F518" s="38">
        <f>(E518/E517)*100</f>
        <v>80.64516129032258</v>
      </c>
      <c r="G518" s="35">
        <v>50</v>
      </c>
      <c r="H518" s="32"/>
      <c r="I518" s="32"/>
      <c r="J518" s="29"/>
      <c r="K518" s="29"/>
      <c r="L518" s="70"/>
      <c r="M518" s="71"/>
      <c r="N518" s="72"/>
    </row>
    <row r="519" spans="1:14" ht="15.75">
      <c r="A519" s="68"/>
      <c r="B519" s="69"/>
      <c r="C519" s="80" t="s">
        <v>32</v>
      </c>
      <c r="D519" s="80"/>
      <c r="E519" s="37">
        <v>0</v>
      </c>
      <c r="F519" s="38">
        <f>(E519/E517)*100</f>
        <v>0</v>
      </c>
      <c r="G519" s="40"/>
      <c r="H519" s="35"/>
      <c r="I519" s="35"/>
      <c r="J519" s="29"/>
      <c r="L519" s="70"/>
      <c r="M519" s="71"/>
      <c r="N519" s="72"/>
    </row>
    <row r="520" spans="1:14" ht="15.75">
      <c r="A520" s="68"/>
      <c r="B520" s="69"/>
      <c r="C520" s="80" t="s">
        <v>33</v>
      </c>
      <c r="D520" s="80"/>
      <c r="E520" s="37">
        <v>0</v>
      </c>
      <c r="F520" s="38">
        <f>(E520/E517)*100</f>
        <v>0</v>
      </c>
      <c r="G520" s="40"/>
      <c r="H520" s="35"/>
      <c r="I520" s="35"/>
      <c r="J520" s="29"/>
      <c r="K520" s="29"/>
      <c r="L520" s="29"/>
      <c r="M520" s="71"/>
      <c r="N520" s="72"/>
    </row>
    <row r="521" spans="1:14" ht="15.75">
      <c r="A521" s="68"/>
      <c r="B521" s="69"/>
      <c r="C521" s="80" t="s">
        <v>34</v>
      </c>
      <c r="D521" s="80"/>
      <c r="E521" s="37">
        <v>12</v>
      </c>
      <c r="F521" s="38">
        <f>(E521/E517)*100</f>
        <v>19.35483870967742</v>
      </c>
      <c r="G521" s="40"/>
      <c r="H521" s="26" t="s">
        <v>35</v>
      </c>
      <c r="I521" s="26"/>
      <c r="J521" s="29"/>
      <c r="K521" s="29"/>
      <c r="L521" s="70"/>
      <c r="M521" s="71"/>
      <c r="N521" s="72"/>
    </row>
    <row r="522" spans="1:14" ht="15.75">
      <c r="A522" s="68"/>
      <c r="B522" s="69"/>
      <c r="C522" s="80" t="s">
        <v>36</v>
      </c>
      <c r="D522" s="80"/>
      <c r="E522" s="37">
        <v>0</v>
      </c>
      <c r="F522" s="38">
        <f>(E522/E517)*100</f>
        <v>0</v>
      </c>
      <c r="G522" s="40"/>
      <c r="H522" s="26"/>
      <c r="I522" s="26"/>
      <c r="J522" s="29"/>
      <c r="K522" s="29"/>
      <c r="L522" s="70"/>
      <c r="M522" s="71"/>
      <c r="N522" s="72"/>
    </row>
    <row r="523" spans="1:14" ht="16.5" thickBot="1">
      <c r="A523" s="68"/>
      <c r="B523" s="69"/>
      <c r="C523" s="81" t="s">
        <v>37</v>
      </c>
      <c r="D523" s="81"/>
      <c r="E523" s="42"/>
      <c r="F523" s="43">
        <f>(E523/E517)*100</f>
        <v>0</v>
      </c>
      <c r="G523" s="40"/>
      <c r="H523" s="26"/>
      <c r="I523" s="26"/>
      <c r="J523" s="29"/>
      <c r="K523" s="29"/>
      <c r="L523" s="70"/>
      <c r="M523" s="71"/>
      <c r="N523" s="72"/>
    </row>
    <row r="524" spans="1:14" ht="15.75">
      <c r="A524" s="45" t="s">
        <v>38</v>
      </c>
      <c r="B524" s="14"/>
      <c r="C524" s="15"/>
      <c r="D524" s="15"/>
      <c r="E524" s="17"/>
      <c r="F524" s="17"/>
      <c r="G524" s="46"/>
      <c r="H524" s="47"/>
      <c r="I524" s="47"/>
      <c r="J524" s="47"/>
      <c r="K524" s="17"/>
      <c r="L524" s="21"/>
      <c r="M524" s="44"/>
      <c r="N524" s="44"/>
    </row>
    <row r="525" spans="1:14" ht="15.75">
      <c r="A525" s="16" t="s">
        <v>39</v>
      </c>
      <c r="B525" s="14"/>
      <c r="C525" s="48"/>
      <c r="D525" s="49"/>
      <c r="E525" s="50"/>
      <c r="F525" s="47"/>
      <c r="G525" s="46"/>
      <c r="H525" s="47"/>
      <c r="I525" s="47"/>
      <c r="J525" s="47"/>
      <c r="K525" s="17"/>
      <c r="L525" s="21"/>
      <c r="M525" s="28"/>
      <c r="N525" s="28"/>
    </row>
    <row r="526" spans="1:14" ht="15.75">
      <c r="A526" s="16" t="s">
        <v>40</v>
      </c>
      <c r="B526" s="14"/>
      <c r="C526" s="15"/>
      <c r="D526" s="49"/>
      <c r="E526" s="50"/>
      <c r="F526" s="47"/>
      <c r="G526" s="46"/>
      <c r="H526" s="51"/>
      <c r="I526" s="51"/>
      <c r="J526" s="51"/>
      <c r="K526" s="17"/>
      <c r="L526" s="21"/>
      <c r="M526" s="21"/>
      <c r="N526" s="21"/>
    </row>
    <row r="527" spans="1:14" ht="15.75">
      <c r="A527" s="16" t="s">
        <v>41</v>
      </c>
      <c r="B527" s="48"/>
      <c r="C527" s="15"/>
      <c r="D527" s="49"/>
      <c r="E527" s="50"/>
      <c r="F527" s="47"/>
      <c r="G527" s="52"/>
      <c r="H527" s="51"/>
      <c r="I527" s="51"/>
      <c r="J527" s="51"/>
      <c r="K527" s="17"/>
      <c r="L527" s="21"/>
      <c r="M527" s="21"/>
      <c r="N527" s="21"/>
    </row>
    <row r="528" spans="1:14" ht="15.75">
      <c r="A528" s="16" t="s">
        <v>42</v>
      </c>
      <c r="B528" s="39"/>
      <c r="C528" s="15"/>
      <c r="D528" s="53"/>
      <c r="E528" s="47"/>
      <c r="F528" s="47"/>
      <c r="G528" s="52"/>
      <c r="H528" s="51"/>
      <c r="I528" s="51"/>
      <c r="J528" s="51"/>
      <c r="K528" s="47"/>
      <c r="L528" s="21"/>
      <c r="M528" s="21"/>
      <c r="N528" s="21"/>
    </row>
    <row r="529" ht="16.5" thickBot="1"/>
    <row r="530" spans="1:14" ht="16.5" thickBot="1">
      <c r="A530" s="89" t="s">
        <v>0</v>
      </c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</row>
    <row r="531" spans="1:14" ht="16.5" thickBo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</row>
    <row r="532" spans="1:14" ht="15.75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</row>
    <row r="533" spans="1:14" ht="15.75">
      <c r="A533" s="90" t="s">
        <v>1</v>
      </c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</row>
    <row r="534" spans="1:14" ht="15.75">
      <c r="A534" s="90" t="s">
        <v>2</v>
      </c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</row>
    <row r="535" spans="1:14" ht="16.5" thickBot="1">
      <c r="A535" s="91" t="s">
        <v>3</v>
      </c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</row>
    <row r="536" spans="1:14" ht="15.75">
      <c r="A536" s="92" t="s">
        <v>390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</row>
    <row r="537" spans="1:14" ht="15.75">
      <c r="A537" s="92" t="s">
        <v>5</v>
      </c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</row>
    <row r="538" spans="1:14" ht="15.75">
      <c r="A538" s="87" t="s">
        <v>6</v>
      </c>
      <c r="B538" s="82" t="s">
        <v>7</v>
      </c>
      <c r="C538" s="82" t="s">
        <v>8</v>
      </c>
      <c r="D538" s="87" t="s">
        <v>9</v>
      </c>
      <c r="E538" s="82" t="s">
        <v>10</v>
      </c>
      <c r="F538" s="82" t="s">
        <v>11</v>
      </c>
      <c r="G538" s="82" t="s">
        <v>12</v>
      </c>
      <c r="H538" s="82" t="s">
        <v>13</v>
      </c>
      <c r="I538" s="82" t="s">
        <v>14</v>
      </c>
      <c r="J538" s="82" t="s">
        <v>15</v>
      </c>
      <c r="K538" s="85" t="s">
        <v>16</v>
      </c>
      <c r="L538" s="82" t="s">
        <v>17</v>
      </c>
      <c r="M538" s="82" t="s">
        <v>18</v>
      </c>
      <c r="N538" s="82" t="s">
        <v>19</v>
      </c>
    </row>
    <row r="539" spans="1:14" ht="15.75">
      <c r="A539" s="88"/>
      <c r="B539" s="83"/>
      <c r="C539" s="83"/>
      <c r="D539" s="88"/>
      <c r="E539" s="83"/>
      <c r="F539" s="83"/>
      <c r="G539" s="83"/>
      <c r="H539" s="83"/>
      <c r="I539" s="83"/>
      <c r="J539" s="83"/>
      <c r="K539" s="86"/>
      <c r="L539" s="83"/>
      <c r="M539" s="83"/>
      <c r="N539" s="83"/>
    </row>
    <row r="540" spans="1:14" ht="15.75">
      <c r="A540" s="63">
        <v>1</v>
      </c>
      <c r="B540" s="64">
        <v>43069</v>
      </c>
      <c r="C540" s="60" t="s">
        <v>20</v>
      </c>
      <c r="D540" s="60" t="s">
        <v>21</v>
      </c>
      <c r="E540" s="60" t="s">
        <v>295</v>
      </c>
      <c r="F540" s="61">
        <v>222</v>
      </c>
      <c r="G540" s="61">
        <v>216</v>
      </c>
      <c r="H540" s="61">
        <v>225</v>
      </c>
      <c r="I540" s="61">
        <v>228</v>
      </c>
      <c r="J540" s="61">
        <v>231</v>
      </c>
      <c r="K540" s="61">
        <v>228</v>
      </c>
      <c r="L540" s="65">
        <f aca="true" t="shared" si="116" ref="L540:L552">100000/F540</f>
        <v>450.45045045045043</v>
      </c>
      <c r="M540" s="66">
        <f>IF(D540="BUY",(K540-F540)*(L540),(F540-K540)*(L540))</f>
        <v>2702.7027027027025</v>
      </c>
      <c r="N540" s="67">
        <f>M540/(L540)/F540%</f>
        <v>2.7027027027027026</v>
      </c>
    </row>
    <row r="541" spans="1:14" ht="15.75">
      <c r="A541" s="63">
        <v>2</v>
      </c>
      <c r="B541" s="64">
        <v>43069</v>
      </c>
      <c r="C541" s="60" t="s">
        <v>20</v>
      </c>
      <c r="D541" s="60" t="s">
        <v>21</v>
      </c>
      <c r="E541" s="60" t="s">
        <v>427</v>
      </c>
      <c r="F541" s="61">
        <v>412</v>
      </c>
      <c r="G541" s="61">
        <v>402</v>
      </c>
      <c r="H541" s="61">
        <v>417</v>
      </c>
      <c r="I541" s="61">
        <v>422</v>
      </c>
      <c r="J541" s="61">
        <v>427</v>
      </c>
      <c r="K541" s="61">
        <v>402</v>
      </c>
      <c r="L541" s="65">
        <f aca="true" t="shared" si="117" ref="L541:L546">100000/F541</f>
        <v>242.71844660194174</v>
      </c>
      <c r="M541" s="66">
        <f>IF(D541="BUY",(K541-F541)*(L541),(F541-K541)*(L541))</f>
        <v>-2427.1844660194174</v>
      </c>
      <c r="N541" s="12">
        <f>M541/(L541)/F541%</f>
        <v>-2.4271844660194173</v>
      </c>
    </row>
    <row r="542" spans="1:14" ht="15.75">
      <c r="A542" s="63">
        <v>3</v>
      </c>
      <c r="B542" s="64">
        <v>43069</v>
      </c>
      <c r="C542" s="60" t="s">
        <v>20</v>
      </c>
      <c r="D542" s="60" t="s">
        <v>21</v>
      </c>
      <c r="E542" s="60" t="s">
        <v>426</v>
      </c>
      <c r="F542" s="61">
        <v>400</v>
      </c>
      <c r="G542" s="61">
        <v>390</v>
      </c>
      <c r="H542" s="61">
        <v>405</v>
      </c>
      <c r="I542" s="61">
        <v>410</v>
      </c>
      <c r="J542" s="61">
        <v>415</v>
      </c>
      <c r="K542" s="61">
        <v>405</v>
      </c>
      <c r="L542" s="65">
        <f t="shared" si="117"/>
        <v>250</v>
      </c>
      <c r="M542" s="66">
        <f>IF(D542="BUY",(K542-F542)*(L542),(F542-K542)*(L542))</f>
        <v>1250</v>
      </c>
      <c r="N542" s="67">
        <f>M542/(L542)/F542%</f>
        <v>1.25</v>
      </c>
    </row>
    <row r="543" spans="1:14" ht="15.75">
      <c r="A543" s="63">
        <v>4</v>
      </c>
      <c r="B543" s="64">
        <v>43069</v>
      </c>
      <c r="C543" s="60" t="s">
        <v>20</v>
      </c>
      <c r="D543" s="60" t="s">
        <v>21</v>
      </c>
      <c r="E543" s="60" t="s">
        <v>425</v>
      </c>
      <c r="F543" s="61">
        <v>238</v>
      </c>
      <c r="G543" s="61">
        <v>230</v>
      </c>
      <c r="H543" s="61">
        <v>242</v>
      </c>
      <c r="I543" s="61">
        <v>246</v>
      </c>
      <c r="J543" s="61">
        <v>250</v>
      </c>
      <c r="K543" s="61">
        <v>246</v>
      </c>
      <c r="L543" s="65">
        <f t="shared" si="117"/>
        <v>420.16806722689074</v>
      </c>
      <c r="M543" s="66">
        <f>IF(D543="BUY",(K543-F543)*(L543),(F543-K543)*(L543))</f>
        <v>3361.344537815126</v>
      </c>
      <c r="N543" s="67">
        <f>M543/(L543)/F543%</f>
        <v>3.361344537815126</v>
      </c>
    </row>
    <row r="544" spans="1:14" ht="15.75">
      <c r="A544" s="63">
        <v>5</v>
      </c>
      <c r="B544" s="64">
        <v>43068</v>
      </c>
      <c r="C544" s="60" t="s">
        <v>20</v>
      </c>
      <c r="D544" s="60" t="s">
        <v>21</v>
      </c>
      <c r="E544" s="60" t="s">
        <v>67</v>
      </c>
      <c r="F544" s="61">
        <v>217</v>
      </c>
      <c r="G544" s="61">
        <v>211</v>
      </c>
      <c r="H544" s="61">
        <v>220</v>
      </c>
      <c r="I544" s="61">
        <v>223</v>
      </c>
      <c r="J544" s="61">
        <v>226</v>
      </c>
      <c r="K544" s="61">
        <v>211</v>
      </c>
      <c r="L544" s="65">
        <f t="shared" si="117"/>
        <v>460.8294930875576</v>
      </c>
      <c r="M544" s="66">
        <f>IF(D544="BUY",(K544-F544)*(L544),(F544-K544)*(L544))</f>
        <v>-2764.9769585253453</v>
      </c>
      <c r="N544" s="12">
        <f aca="true" t="shared" si="118" ref="N544:N554">M544/(L544)/F544%</f>
        <v>-2.764976958525345</v>
      </c>
    </row>
    <row r="545" spans="1:14" ht="15.75">
      <c r="A545" s="63">
        <v>6</v>
      </c>
      <c r="B545" s="64">
        <v>43068</v>
      </c>
      <c r="C545" s="60" t="s">
        <v>20</v>
      </c>
      <c r="D545" s="60" t="s">
        <v>21</v>
      </c>
      <c r="E545" s="60" t="s">
        <v>424</v>
      </c>
      <c r="F545" s="61">
        <v>694</v>
      </c>
      <c r="G545" s="61">
        <v>679</v>
      </c>
      <c r="H545" s="61">
        <v>702</v>
      </c>
      <c r="I545" s="61">
        <v>710</v>
      </c>
      <c r="J545" s="61">
        <v>718</v>
      </c>
      <c r="K545" s="61">
        <v>702</v>
      </c>
      <c r="L545" s="65">
        <f t="shared" si="117"/>
        <v>144.0922190201729</v>
      </c>
      <c r="M545" s="66">
        <f aca="true" t="shared" si="119" ref="M545:M553">IF(D545="BUY",(K545-F545)*(L545),(F545-K545)*(L545))</f>
        <v>1152.7377521613832</v>
      </c>
      <c r="N545" s="67">
        <f t="shared" si="118"/>
        <v>1.1527377521613833</v>
      </c>
    </row>
    <row r="546" spans="1:14" ht="15.75">
      <c r="A546" s="63">
        <v>7</v>
      </c>
      <c r="B546" s="64">
        <v>43067</v>
      </c>
      <c r="C546" s="60" t="s">
        <v>20</v>
      </c>
      <c r="D546" s="60" t="s">
        <v>21</v>
      </c>
      <c r="E546" s="60" t="s">
        <v>374</v>
      </c>
      <c r="F546" s="61">
        <v>120</v>
      </c>
      <c r="G546" s="61">
        <v>117</v>
      </c>
      <c r="H546" s="61">
        <v>122</v>
      </c>
      <c r="I546" s="61">
        <v>124</v>
      </c>
      <c r="J546" s="61">
        <v>126</v>
      </c>
      <c r="K546" s="61">
        <v>122</v>
      </c>
      <c r="L546" s="65">
        <f t="shared" si="117"/>
        <v>833.3333333333334</v>
      </c>
      <c r="M546" s="66">
        <f t="shared" si="119"/>
        <v>1666.6666666666667</v>
      </c>
      <c r="N546" s="67">
        <f t="shared" si="118"/>
        <v>1.6666666666666667</v>
      </c>
    </row>
    <row r="547" spans="1:14" ht="15.75">
      <c r="A547" s="63">
        <v>8</v>
      </c>
      <c r="B547" s="64">
        <v>43067</v>
      </c>
      <c r="C547" s="60" t="s">
        <v>20</v>
      </c>
      <c r="D547" s="60" t="s">
        <v>21</v>
      </c>
      <c r="E547" s="60" t="s">
        <v>423</v>
      </c>
      <c r="F547" s="61">
        <v>1217</v>
      </c>
      <c r="G547" s="61">
        <v>1196</v>
      </c>
      <c r="H547" s="61">
        <v>1229</v>
      </c>
      <c r="I547" s="61">
        <v>1241</v>
      </c>
      <c r="J547" s="61">
        <v>1253</v>
      </c>
      <c r="K547" s="61">
        <v>1196</v>
      </c>
      <c r="L547" s="65">
        <f t="shared" si="116"/>
        <v>82.16926869350863</v>
      </c>
      <c r="M547" s="66">
        <f t="shared" si="119"/>
        <v>-1725.5546425636812</v>
      </c>
      <c r="N547" s="12">
        <f t="shared" si="118"/>
        <v>-1.7255546425636812</v>
      </c>
    </row>
    <row r="548" spans="1:14" ht="15.75">
      <c r="A548" s="63">
        <v>9</v>
      </c>
      <c r="B548" s="64">
        <v>43067</v>
      </c>
      <c r="C548" s="60" t="s">
        <v>20</v>
      </c>
      <c r="D548" s="60" t="s">
        <v>21</v>
      </c>
      <c r="E548" s="60" t="s">
        <v>422</v>
      </c>
      <c r="F548" s="61">
        <v>500</v>
      </c>
      <c r="G548" s="61">
        <v>490</v>
      </c>
      <c r="H548" s="61">
        <v>505</v>
      </c>
      <c r="I548" s="61">
        <v>510</v>
      </c>
      <c r="J548" s="61">
        <v>515</v>
      </c>
      <c r="K548" s="61">
        <v>490</v>
      </c>
      <c r="L548" s="65">
        <f t="shared" si="116"/>
        <v>200</v>
      </c>
      <c r="M548" s="66">
        <f t="shared" si="119"/>
        <v>-2000</v>
      </c>
      <c r="N548" s="12">
        <f t="shared" si="118"/>
        <v>-2</v>
      </c>
    </row>
    <row r="549" spans="1:14" ht="15.75">
      <c r="A549" s="63">
        <v>10</v>
      </c>
      <c r="B549" s="64">
        <v>43066</v>
      </c>
      <c r="C549" s="60" t="s">
        <v>20</v>
      </c>
      <c r="D549" s="60" t="s">
        <v>21</v>
      </c>
      <c r="E549" s="60" t="s">
        <v>280</v>
      </c>
      <c r="F549" s="61">
        <v>1355</v>
      </c>
      <c r="G549" s="61">
        <v>1330</v>
      </c>
      <c r="H549" s="61">
        <v>1367</v>
      </c>
      <c r="I549" s="61">
        <v>3179</v>
      </c>
      <c r="J549" s="61">
        <v>1392</v>
      </c>
      <c r="K549" s="61">
        <v>1363</v>
      </c>
      <c r="L549" s="65">
        <f t="shared" si="116"/>
        <v>73.80073800738008</v>
      </c>
      <c r="M549" s="66">
        <f t="shared" si="119"/>
        <v>590.4059040590406</v>
      </c>
      <c r="N549" s="67">
        <f t="shared" si="118"/>
        <v>0.5904059040590406</v>
      </c>
    </row>
    <row r="550" spans="1:14" ht="15.75">
      <c r="A550" s="63">
        <v>11</v>
      </c>
      <c r="B550" s="64">
        <v>43066</v>
      </c>
      <c r="C550" s="60" t="s">
        <v>20</v>
      </c>
      <c r="D550" s="60" t="s">
        <v>21</v>
      </c>
      <c r="E550" s="60" t="s">
        <v>419</v>
      </c>
      <c r="F550" s="61">
        <v>208</v>
      </c>
      <c r="G550" s="61">
        <v>202</v>
      </c>
      <c r="H550" s="61">
        <v>211</v>
      </c>
      <c r="I550" s="61">
        <v>214</v>
      </c>
      <c r="J550" s="61">
        <v>217</v>
      </c>
      <c r="K550" s="61">
        <v>214</v>
      </c>
      <c r="L550" s="65">
        <f t="shared" si="116"/>
        <v>480.7692307692308</v>
      </c>
      <c r="M550" s="66">
        <f t="shared" si="119"/>
        <v>2884.6153846153848</v>
      </c>
      <c r="N550" s="67">
        <f t="shared" si="118"/>
        <v>2.8846153846153846</v>
      </c>
    </row>
    <row r="551" spans="1:14" ht="15.75">
      <c r="A551" s="63">
        <v>12</v>
      </c>
      <c r="B551" s="64">
        <v>43066</v>
      </c>
      <c r="C551" s="60" t="s">
        <v>20</v>
      </c>
      <c r="D551" s="60" t="s">
        <v>21</v>
      </c>
      <c r="E551" s="60" t="s">
        <v>228</v>
      </c>
      <c r="F551" s="61">
        <v>552</v>
      </c>
      <c r="G551" s="61">
        <v>542</v>
      </c>
      <c r="H551" s="61">
        <v>557</v>
      </c>
      <c r="I551" s="61">
        <v>562</v>
      </c>
      <c r="J551" s="61">
        <v>567</v>
      </c>
      <c r="K551" s="61">
        <v>561.8</v>
      </c>
      <c r="L551" s="65">
        <f t="shared" si="116"/>
        <v>181.15942028985506</v>
      </c>
      <c r="M551" s="66">
        <f t="shared" si="119"/>
        <v>1775.3623188405713</v>
      </c>
      <c r="N551" s="67">
        <f t="shared" si="118"/>
        <v>1.7753623188405716</v>
      </c>
    </row>
    <row r="552" spans="1:14" ht="15.75">
      <c r="A552" s="63">
        <v>13</v>
      </c>
      <c r="B552" s="64">
        <v>43063</v>
      </c>
      <c r="C552" s="60" t="s">
        <v>20</v>
      </c>
      <c r="D552" s="60" t="s">
        <v>21</v>
      </c>
      <c r="E552" s="60" t="s">
        <v>418</v>
      </c>
      <c r="F552" s="61">
        <v>175</v>
      </c>
      <c r="G552" s="61">
        <v>171</v>
      </c>
      <c r="H552" s="61">
        <v>177</v>
      </c>
      <c r="I552" s="61">
        <v>179</v>
      </c>
      <c r="J552" s="61">
        <v>181</v>
      </c>
      <c r="K552" s="61">
        <v>181</v>
      </c>
      <c r="L552" s="65">
        <f t="shared" si="116"/>
        <v>571.4285714285714</v>
      </c>
      <c r="M552" s="66">
        <f t="shared" si="119"/>
        <v>3428.5714285714284</v>
      </c>
      <c r="N552" s="67">
        <f t="shared" si="118"/>
        <v>3.4285714285714284</v>
      </c>
    </row>
    <row r="553" spans="1:14" ht="15.75">
      <c r="A553" s="63">
        <v>14</v>
      </c>
      <c r="B553" s="64">
        <v>43063</v>
      </c>
      <c r="C553" s="60" t="s">
        <v>20</v>
      </c>
      <c r="D553" s="60" t="s">
        <v>21</v>
      </c>
      <c r="E553" s="60" t="s">
        <v>417</v>
      </c>
      <c r="F553" s="61">
        <v>337</v>
      </c>
      <c r="G553" s="61">
        <v>329</v>
      </c>
      <c r="H553" s="61">
        <v>341</v>
      </c>
      <c r="I553" s="61">
        <v>345</v>
      </c>
      <c r="J553" s="61">
        <v>349</v>
      </c>
      <c r="K553" s="61">
        <v>340.9</v>
      </c>
      <c r="L553" s="65">
        <f aca="true" t="shared" si="120" ref="L553:L558">100000/F553</f>
        <v>296.7359050445104</v>
      </c>
      <c r="M553" s="66">
        <f t="shared" si="119"/>
        <v>1157.2700296735838</v>
      </c>
      <c r="N553" s="67">
        <f t="shared" si="118"/>
        <v>1.1572700296735838</v>
      </c>
    </row>
    <row r="554" spans="1:14" ht="15.75">
      <c r="A554" s="63">
        <v>15</v>
      </c>
      <c r="B554" s="64">
        <v>43062</v>
      </c>
      <c r="C554" s="60" t="s">
        <v>20</v>
      </c>
      <c r="D554" s="60" t="s">
        <v>21</v>
      </c>
      <c r="E554" s="60" t="s">
        <v>416</v>
      </c>
      <c r="F554" s="61">
        <v>450</v>
      </c>
      <c r="G554" s="61">
        <v>440</v>
      </c>
      <c r="H554" s="61">
        <v>455</v>
      </c>
      <c r="I554" s="61">
        <v>460</v>
      </c>
      <c r="J554" s="61">
        <v>465</v>
      </c>
      <c r="K554" s="61">
        <v>440</v>
      </c>
      <c r="L554" s="65">
        <f t="shared" si="120"/>
        <v>222.22222222222223</v>
      </c>
      <c r="M554" s="66">
        <f aca="true" t="shared" si="121" ref="M554:M562">IF(D554="BUY",(K554-F554)*(L554),(F554-K554)*(L554))</f>
        <v>-2222.222222222222</v>
      </c>
      <c r="N554" s="12">
        <f t="shared" si="118"/>
        <v>-2.2222222222222223</v>
      </c>
    </row>
    <row r="555" spans="1:14" ht="15.75">
      <c r="A555" s="63">
        <v>16</v>
      </c>
      <c r="B555" s="64">
        <v>43062</v>
      </c>
      <c r="C555" s="60" t="s">
        <v>20</v>
      </c>
      <c r="D555" s="60" t="s">
        <v>21</v>
      </c>
      <c r="E555" s="60" t="s">
        <v>415</v>
      </c>
      <c r="F555" s="61">
        <v>206</v>
      </c>
      <c r="G555" s="61">
        <v>200</v>
      </c>
      <c r="H555" s="61">
        <v>209</v>
      </c>
      <c r="I555" s="61">
        <v>212</v>
      </c>
      <c r="J555" s="61">
        <v>215</v>
      </c>
      <c r="K555" s="61">
        <v>200</v>
      </c>
      <c r="L555" s="65">
        <f t="shared" si="120"/>
        <v>485.43689320388347</v>
      </c>
      <c r="M555" s="66">
        <f t="shared" si="121"/>
        <v>-2912.6213592233007</v>
      </c>
      <c r="N555" s="12">
        <f aca="true" t="shared" si="122" ref="N555:N563">M555/(L555)/F555%</f>
        <v>-2.912621359223301</v>
      </c>
    </row>
    <row r="556" spans="1:14" ht="15.75">
      <c r="A556" s="63">
        <v>17</v>
      </c>
      <c r="B556" s="64">
        <v>43062</v>
      </c>
      <c r="C556" s="60" t="s">
        <v>20</v>
      </c>
      <c r="D556" s="60" t="s">
        <v>21</v>
      </c>
      <c r="E556" s="60" t="s">
        <v>375</v>
      </c>
      <c r="F556" s="61">
        <v>101</v>
      </c>
      <c r="G556" s="61">
        <v>97</v>
      </c>
      <c r="H556" s="61">
        <v>103</v>
      </c>
      <c r="I556" s="61">
        <v>105</v>
      </c>
      <c r="J556" s="61">
        <v>107</v>
      </c>
      <c r="K556" s="61">
        <v>103</v>
      </c>
      <c r="L556" s="65">
        <f t="shared" si="120"/>
        <v>990.0990099009902</v>
      </c>
      <c r="M556" s="66">
        <f t="shared" si="121"/>
        <v>1980.1980198019803</v>
      </c>
      <c r="N556" s="67">
        <f t="shared" si="122"/>
        <v>1.9801980198019802</v>
      </c>
    </row>
    <row r="557" spans="1:14" ht="15.75">
      <c r="A557" s="63">
        <v>18</v>
      </c>
      <c r="B557" s="64">
        <v>43062</v>
      </c>
      <c r="C557" s="60" t="s">
        <v>20</v>
      </c>
      <c r="D557" s="60" t="s">
        <v>21</v>
      </c>
      <c r="E557" s="60" t="s">
        <v>375</v>
      </c>
      <c r="F557" s="61">
        <v>97.5</v>
      </c>
      <c r="G557" s="61">
        <v>95</v>
      </c>
      <c r="H557" s="61">
        <v>99.5</v>
      </c>
      <c r="I557" s="61">
        <v>101.5</v>
      </c>
      <c r="J557" s="61">
        <v>103.5</v>
      </c>
      <c r="K557" s="61">
        <v>103.5</v>
      </c>
      <c r="L557" s="65">
        <f t="shared" si="120"/>
        <v>1025.6410256410256</v>
      </c>
      <c r="M557" s="66">
        <f t="shared" si="121"/>
        <v>6153.846153846154</v>
      </c>
      <c r="N557" s="67">
        <f t="shared" si="122"/>
        <v>6.153846153846154</v>
      </c>
    </row>
    <row r="558" spans="1:14" ht="15.75">
      <c r="A558" s="63">
        <v>19</v>
      </c>
      <c r="B558" s="64">
        <v>43061</v>
      </c>
      <c r="C558" s="60" t="s">
        <v>20</v>
      </c>
      <c r="D558" s="60" t="s">
        <v>21</v>
      </c>
      <c r="E558" s="60" t="s">
        <v>341</v>
      </c>
      <c r="F558" s="61">
        <v>300</v>
      </c>
      <c r="G558" s="61">
        <v>292</v>
      </c>
      <c r="H558" s="61">
        <v>304</v>
      </c>
      <c r="I558" s="61">
        <v>308</v>
      </c>
      <c r="J558" s="61">
        <v>312</v>
      </c>
      <c r="K558" s="61">
        <v>308</v>
      </c>
      <c r="L558" s="65">
        <f t="shared" si="120"/>
        <v>333.3333333333333</v>
      </c>
      <c r="M558" s="66">
        <f t="shared" si="121"/>
        <v>2666.6666666666665</v>
      </c>
      <c r="N558" s="67">
        <f t="shared" si="122"/>
        <v>2.6666666666666665</v>
      </c>
    </row>
    <row r="559" spans="1:14" ht="15.75">
      <c r="A559" s="63">
        <v>20</v>
      </c>
      <c r="B559" s="64">
        <v>43061</v>
      </c>
      <c r="C559" s="60" t="s">
        <v>20</v>
      </c>
      <c r="D559" s="60" t="s">
        <v>21</v>
      </c>
      <c r="E559" s="60" t="s">
        <v>341</v>
      </c>
      <c r="F559" s="61">
        <v>288</v>
      </c>
      <c r="G559" s="61">
        <v>280</v>
      </c>
      <c r="H559" s="61">
        <v>292</v>
      </c>
      <c r="I559" s="61">
        <v>296</v>
      </c>
      <c r="J559" s="61">
        <v>300</v>
      </c>
      <c r="K559" s="61">
        <v>300</v>
      </c>
      <c r="L559" s="65">
        <f aca="true" t="shared" si="123" ref="L559:L565">100000/F559</f>
        <v>347.22222222222223</v>
      </c>
      <c r="M559" s="66">
        <f t="shared" si="121"/>
        <v>4166.666666666667</v>
      </c>
      <c r="N559" s="67">
        <f t="shared" si="122"/>
        <v>4.166666666666667</v>
      </c>
    </row>
    <row r="560" spans="1:14" ht="15.75">
      <c r="A560" s="63">
        <v>21</v>
      </c>
      <c r="B560" s="64">
        <v>43061</v>
      </c>
      <c r="C560" s="60" t="s">
        <v>20</v>
      </c>
      <c r="D560" s="60" t="s">
        <v>21</v>
      </c>
      <c r="E560" s="60" t="s">
        <v>202</v>
      </c>
      <c r="F560" s="61">
        <v>325</v>
      </c>
      <c r="G560" s="61">
        <v>317</v>
      </c>
      <c r="H560" s="61">
        <v>329</v>
      </c>
      <c r="I560" s="61">
        <v>333</v>
      </c>
      <c r="J560" s="61">
        <v>337</v>
      </c>
      <c r="K560" s="61">
        <v>329</v>
      </c>
      <c r="L560" s="65">
        <f t="shared" si="123"/>
        <v>307.6923076923077</v>
      </c>
      <c r="M560" s="66">
        <f t="shared" si="121"/>
        <v>1230.7692307692307</v>
      </c>
      <c r="N560" s="67">
        <f t="shared" si="122"/>
        <v>1.2307692307692308</v>
      </c>
    </row>
    <row r="561" spans="1:14" ht="15.75">
      <c r="A561" s="63">
        <v>22</v>
      </c>
      <c r="B561" s="64">
        <v>43061</v>
      </c>
      <c r="C561" s="60" t="s">
        <v>20</v>
      </c>
      <c r="D561" s="60" t="s">
        <v>21</v>
      </c>
      <c r="E561" s="60" t="s">
        <v>112</v>
      </c>
      <c r="F561" s="61">
        <v>371</v>
      </c>
      <c r="G561" s="61">
        <v>362</v>
      </c>
      <c r="H561" s="61">
        <v>376</v>
      </c>
      <c r="I561" s="61">
        <v>381</v>
      </c>
      <c r="J561" s="61">
        <v>386</v>
      </c>
      <c r="K561" s="61">
        <v>362</v>
      </c>
      <c r="L561" s="65">
        <f t="shared" si="123"/>
        <v>269.54177897574124</v>
      </c>
      <c r="M561" s="66">
        <f t="shared" si="121"/>
        <v>-2425.876010781671</v>
      </c>
      <c r="N561" s="12">
        <f t="shared" si="122"/>
        <v>-2.4258760107816713</v>
      </c>
    </row>
    <row r="562" spans="1:14" ht="15.75">
      <c r="A562" s="63">
        <v>23</v>
      </c>
      <c r="B562" s="64">
        <v>43060</v>
      </c>
      <c r="C562" s="60" t="s">
        <v>20</v>
      </c>
      <c r="D562" s="60" t="s">
        <v>21</v>
      </c>
      <c r="E562" s="60" t="s">
        <v>398</v>
      </c>
      <c r="F562" s="61">
        <v>173</v>
      </c>
      <c r="G562" s="61">
        <v>167</v>
      </c>
      <c r="H562" s="61">
        <v>176</v>
      </c>
      <c r="I562" s="61">
        <v>179</v>
      </c>
      <c r="J562" s="61">
        <v>182</v>
      </c>
      <c r="K562" s="61">
        <v>176</v>
      </c>
      <c r="L562" s="65">
        <f t="shared" si="123"/>
        <v>578.0346820809249</v>
      </c>
      <c r="M562" s="66">
        <f t="shared" si="121"/>
        <v>1734.1040462427745</v>
      </c>
      <c r="N562" s="67">
        <f t="shared" si="122"/>
        <v>1.7341040462427746</v>
      </c>
    </row>
    <row r="563" spans="1:14" ht="15.75">
      <c r="A563" s="63">
        <v>24</v>
      </c>
      <c r="B563" s="64">
        <v>43060</v>
      </c>
      <c r="C563" s="60" t="s">
        <v>20</v>
      </c>
      <c r="D563" s="60" t="s">
        <v>21</v>
      </c>
      <c r="E563" s="60" t="s">
        <v>249</v>
      </c>
      <c r="F563" s="61">
        <v>135</v>
      </c>
      <c r="G563" s="61">
        <v>130</v>
      </c>
      <c r="H563" s="61">
        <v>138</v>
      </c>
      <c r="I563" s="61">
        <v>141</v>
      </c>
      <c r="J563" s="61">
        <v>144</v>
      </c>
      <c r="K563" s="61">
        <v>130</v>
      </c>
      <c r="L563" s="65">
        <f t="shared" si="123"/>
        <v>740.7407407407408</v>
      </c>
      <c r="M563" s="66">
        <f aca="true" t="shared" si="124" ref="M563:M574">IF(D563="BUY",(K563-F563)*(L563),(F563-K563)*(L563))</f>
        <v>-3703.703703703704</v>
      </c>
      <c r="N563" s="12">
        <f t="shared" si="122"/>
        <v>-3.7037037037037033</v>
      </c>
    </row>
    <row r="564" spans="1:14" ht="15.75">
      <c r="A564" s="63">
        <v>25</v>
      </c>
      <c r="B564" s="64">
        <v>43060</v>
      </c>
      <c r="C564" s="60" t="s">
        <v>20</v>
      </c>
      <c r="D564" s="60" t="s">
        <v>21</v>
      </c>
      <c r="E564" s="60" t="s">
        <v>414</v>
      </c>
      <c r="F564" s="61">
        <v>163</v>
      </c>
      <c r="G564" s="61">
        <v>157</v>
      </c>
      <c r="H564" s="61">
        <v>166</v>
      </c>
      <c r="I564" s="61">
        <v>169</v>
      </c>
      <c r="J564" s="61">
        <v>172</v>
      </c>
      <c r="K564" s="61">
        <v>166</v>
      </c>
      <c r="L564" s="65">
        <f t="shared" si="123"/>
        <v>613.4969325153374</v>
      </c>
      <c r="M564" s="66">
        <f t="shared" si="124"/>
        <v>1840.4907975460123</v>
      </c>
      <c r="N564" s="67">
        <f aca="true" t="shared" si="125" ref="N564:N574">M564/(L564)/F564%</f>
        <v>1.8404907975460123</v>
      </c>
    </row>
    <row r="565" spans="1:14" ht="15.75">
      <c r="A565" s="63">
        <v>26</v>
      </c>
      <c r="B565" s="64">
        <v>43059</v>
      </c>
      <c r="C565" s="60" t="s">
        <v>20</v>
      </c>
      <c r="D565" s="60" t="s">
        <v>21</v>
      </c>
      <c r="E565" s="60" t="s">
        <v>413</v>
      </c>
      <c r="F565" s="61">
        <v>850</v>
      </c>
      <c r="G565" s="61">
        <v>835</v>
      </c>
      <c r="H565" s="61">
        <v>858</v>
      </c>
      <c r="I565" s="61">
        <v>866</v>
      </c>
      <c r="J565" s="61">
        <v>874</v>
      </c>
      <c r="K565" s="61">
        <v>835</v>
      </c>
      <c r="L565" s="65">
        <f t="shared" si="123"/>
        <v>117.6470588235294</v>
      </c>
      <c r="M565" s="66">
        <f t="shared" si="124"/>
        <v>-1764.705882352941</v>
      </c>
      <c r="N565" s="12">
        <f t="shared" si="125"/>
        <v>-1.7647058823529411</v>
      </c>
    </row>
    <row r="566" spans="1:14" ht="15.75">
      <c r="A566" s="63">
        <v>27</v>
      </c>
      <c r="B566" s="64">
        <v>43059</v>
      </c>
      <c r="C566" s="60" t="s">
        <v>20</v>
      </c>
      <c r="D566" s="60" t="s">
        <v>21</v>
      </c>
      <c r="E566" s="60" t="s">
        <v>412</v>
      </c>
      <c r="F566" s="61">
        <v>168</v>
      </c>
      <c r="G566" s="61">
        <v>164</v>
      </c>
      <c r="H566" s="61">
        <v>170</v>
      </c>
      <c r="I566" s="61">
        <v>172</v>
      </c>
      <c r="J566" s="61">
        <v>174</v>
      </c>
      <c r="K566" s="61">
        <v>170</v>
      </c>
      <c r="L566" s="65">
        <f aca="true" t="shared" si="126" ref="L566:L571">100000/F566</f>
        <v>595.2380952380952</v>
      </c>
      <c r="M566" s="66">
        <f t="shared" si="124"/>
        <v>1190.4761904761904</v>
      </c>
      <c r="N566" s="67">
        <f t="shared" si="125"/>
        <v>1.1904761904761905</v>
      </c>
    </row>
    <row r="567" spans="1:14" ht="15.75">
      <c r="A567" s="63">
        <v>28</v>
      </c>
      <c r="B567" s="64">
        <v>43059</v>
      </c>
      <c r="C567" s="60" t="s">
        <v>20</v>
      </c>
      <c r="D567" s="60" t="s">
        <v>21</v>
      </c>
      <c r="E567" s="60" t="s">
        <v>100</v>
      </c>
      <c r="F567" s="61">
        <v>400</v>
      </c>
      <c r="G567" s="61">
        <v>390</v>
      </c>
      <c r="H567" s="61">
        <v>405</v>
      </c>
      <c r="I567" s="61">
        <v>410</v>
      </c>
      <c r="J567" s="61">
        <v>415</v>
      </c>
      <c r="K567" s="61">
        <v>405</v>
      </c>
      <c r="L567" s="65">
        <f t="shared" si="126"/>
        <v>250</v>
      </c>
      <c r="M567" s="66">
        <f t="shared" si="124"/>
        <v>1250</v>
      </c>
      <c r="N567" s="67">
        <f t="shared" si="125"/>
        <v>1.25</v>
      </c>
    </row>
    <row r="568" spans="1:14" ht="15.75">
      <c r="A568" s="63">
        <v>29</v>
      </c>
      <c r="B568" s="64">
        <v>43059</v>
      </c>
      <c r="C568" s="60" t="s">
        <v>20</v>
      </c>
      <c r="D568" s="60" t="s">
        <v>21</v>
      </c>
      <c r="E568" s="60" t="s">
        <v>411</v>
      </c>
      <c r="F568" s="61">
        <v>140</v>
      </c>
      <c r="G568" s="61">
        <v>135</v>
      </c>
      <c r="H568" s="61">
        <v>143</v>
      </c>
      <c r="I568" s="61">
        <v>146</v>
      </c>
      <c r="J568" s="61">
        <v>149</v>
      </c>
      <c r="K568" s="61">
        <v>143</v>
      </c>
      <c r="L568" s="65">
        <f t="shared" si="126"/>
        <v>714.2857142857143</v>
      </c>
      <c r="M568" s="66">
        <f t="shared" si="124"/>
        <v>2142.857142857143</v>
      </c>
      <c r="N568" s="67">
        <f t="shared" si="125"/>
        <v>2.142857142857143</v>
      </c>
    </row>
    <row r="569" spans="1:14" ht="15.75">
      <c r="A569" s="63">
        <v>30</v>
      </c>
      <c r="B569" s="64">
        <v>43056</v>
      </c>
      <c r="C569" s="60" t="s">
        <v>20</v>
      </c>
      <c r="D569" s="60" t="s">
        <v>21</v>
      </c>
      <c r="E569" s="60" t="s">
        <v>210</v>
      </c>
      <c r="F569" s="61">
        <v>680</v>
      </c>
      <c r="G569" s="61">
        <v>668</v>
      </c>
      <c r="H569" s="61">
        <v>687</v>
      </c>
      <c r="I569" s="61">
        <v>694</v>
      </c>
      <c r="J569" s="61">
        <v>700</v>
      </c>
      <c r="K569" s="61">
        <v>668</v>
      </c>
      <c r="L569" s="65">
        <f t="shared" si="126"/>
        <v>147.05882352941177</v>
      </c>
      <c r="M569" s="66">
        <f t="shared" si="124"/>
        <v>-1764.7058823529412</v>
      </c>
      <c r="N569" s="12">
        <f t="shared" si="125"/>
        <v>-1.7647058823529411</v>
      </c>
    </row>
    <row r="570" spans="1:14" ht="15.75">
      <c r="A570" s="63">
        <v>31</v>
      </c>
      <c r="B570" s="64">
        <v>43056</v>
      </c>
      <c r="C570" s="60" t="s">
        <v>20</v>
      </c>
      <c r="D570" s="60" t="s">
        <v>21</v>
      </c>
      <c r="E570" s="60" t="s">
        <v>410</v>
      </c>
      <c r="F570" s="61">
        <v>710</v>
      </c>
      <c r="G570" s="61">
        <v>696</v>
      </c>
      <c r="H570" s="61">
        <v>717</v>
      </c>
      <c r="I570" s="61">
        <v>724</v>
      </c>
      <c r="J570" s="61">
        <v>730</v>
      </c>
      <c r="K570" s="61">
        <v>716.5</v>
      </c>
      <c r="L570" s="65">
        <f t="shared" si="126"/>
        <v>140.8450704225352</v>
      </c>
      <c r="M570" s="66">
        <f t="shared" si="124"/>
        <v>915.4929577464789</v>
      </c>
      <c r="N570" s="67">
        <f t="shared" si="125"/>
        <v>0.9154929577464789</v>
      </c>
    </row>
    <row r="571" spans="1:14" ht="15.75">
      <c r="A571" s="63">
        <v>32</v>
      </c>
      <c r="B571" s="64">
        <v>43055</v>
      </c>
      <c r="C571" s="60" t="s">
        <v>20</v>
      </c>
      <c r="D571" s="60" t="s">
        <v>21</v>
      </c>
      <c r="E571" s="60" t="s">
        <v>341</v>
      </c>
      <c r="F571" s="61">
        <v>236</v>
      </c>
      <c r="G571" s="61">
        <v>230</v>
      </c>
      <c r="H571" s="61">
        <v>239</v>
      </c>
      <c r="I571" s="61">
        <v>242</v>
      </c>
      <c r="J571" s="61">
        <v>245</v>
      </c>
      <c r="K571" s="61">
        <v>245</v>
      </c>
      <c r="L571" s="65">
        <f t="shared" si="126"/>
        <v>423.728813559322</v>
      </c>
      <c r="M571" s="66">
        <f t="shared" si="124"/>
        <v>3813.5593220338983</v>
      </c>
      <c r="N571" s="67">
        <f t="shared" si="125"/>
        <v>3.8135593220338984</v>
      </c>
    </row>
    <row r="572" spans="1:14" ht="15.75">
      <c r="A572" s="63">
        <v>33</v>
      </c>
      <c r="B572" s="64">
        <v>43055</v>
      </c>
      <c r="C572" s="60" t="s">
        <v>20</v>
      </c>
      <c r="D572" s="60" t="s">
        <v>21</v>
      </c>
      <c r="E572" s="60" t="s">
        <v>409</v>
      </c>
      <c r="F572" s="61">
        <v>204</v>
      </c>
      <c r="G572" s="61">
        <v>199</v>
      </c>
      <c r="H572" s="61">
        <v>207</v>
      </c>
      <c r="I572" s="61">
        <v>210</v>
      </c>
      <c r="J572" s="61">
        <v>213</v>
      </c>
      <c r="K572" s="61">
        <v>207</v>
      </c>
      <c r="L572" s="65">
        <f aca="true" t="shared" si="127" ref="L572:L578">100000/F572</f>
        <v>490.19607843137254</v>
      </c>
      <c r="M572" s="66">
        <f t="shared" si="124"/>
        <v>1470.5882352941176</v>
      </c>
      <c r="N572" s="67">
        <f t="shared" si="125"/>
        <v>1.4705882352941175</v>
      </c>
    </row>
    <row r="573" spans="1:14" ht="15.75">
      <c r="A573" s="63">
        <v>34</v>
      </c>
      <c r="B573" s="64">
        <v>43055</v>
      </c>
      <c r="C573" s="60" t="s">
        <v>20</v>
      </c>
      <c r="D573" s="60" t="s">
        <v>21</v>
      </c>
      <c r="E573" s="60" t="s">
        <v>341</v>
      </c>
      <c r="F573" s="61">
        <v>226</v>
      </c>
      <c r="G573" s="61">
        <v>220</v>
      </c>
      <c r="H573" s="61">
        <v>229</v>
      </c>
      <c r="I573" s="61">
        <v>232</v>
      </c>
      <c r="J573" s="61">
        <v>235</v>
      </c>
      <c r="K573" s="61">
        <v>235</v>
      </c>
      <c r="L573" s="65">
        <f t="shared" si="127"/>
        <v>442.4778761061947</v>
      </c>
      <c r="M573" s="66">
        <f t="shared" si="124"/>
        <v>3982.3008849557523</v>
      </c>
      <c r="N573" s="67">
        <f t="shared" si="125"/>
        <v>3.9823008849557526</v>
      </c>
    </row>
    <row r="574" spans="1:14" ht="15.75">
      <c r="A574" s="63">
        <v>35</v>
      </c>
      <c r="B574" s="64">
        <v>43054</v>
      </c>
      <c r="C574" s="60" t="s">
        <v>20</v>
      </c>
      <c r="D574" s="60" t="s">
        <v>21</v>
      </c>
      <c r="E574" s="60" t="s">
        <v>408</v>
      </c>
      <c r="F574" s="61">
        <v>277</v>
      </c>
      <c r="G574" s="61">
        <v>271</v>
      </c>
      <c r="H574" s="61">
        <v>280</v>
      </c>
      <c r="I574" s="61">
        <v>283</v>
      </c>
      <c r="J574" s="61">
        <v>286</v>
      </c>
      <c r="K574" s="61">
        <v>280</v>
      </c>
      <c r="L574" s="65">
        <f t="shared" si="127"/>
        <v>361.01083032490976</v>
      </c>
      <c r="M574" s="66">
        <f t="shared" si="124"/>
        <v>1083.0324909747292</v>
      </c>
      <c r="N574" s="67">
        <f t="shared" si="125"/>
        <v>1.083032490974729</v>
      </c>
    </row>
    <row r="575" spans="1:14" ht="15.75">
      <c r="A575" s="63">
        <v>36</v>
      </c>
      <c r="B575" s="64">
        <v>43054</v>
      </c>
      <c r="C575" s="60" t="s">
        <v>20</v>
      </c>
      <c r="D575" s="60" t="s">
        <v>21</v>
      </c>
      <c r="E575" s="60" t="s">
        <v>407</v>
      </c>
      <c r="F575" s="61">
        <v>100</v>
      </c>
      <c r="G575" s="61">
        <v>97</v>
      </c>
      <c r="H575" s="61">
        <v>102</v>
      </c>
      <c r="I575" s="61">
        <v>104</v>
      </c>
      <c r="J575" s="61">
        <v>106</v>
      </c>
      <c r="K575" s="61">
        <v>102</v>
      </c>
      <c r="L575" s="65">
        <f t="shared" si="127"/>
        <v>1000</v>
      </c>
      <c r="M575" s="66">
        <f aca="true" t="shared" si="128" ref="M575:M586">IF(D575="BUY",(K575-F575)*(L575),(F575-K575)*(L575))</f>
        <v>2000</v>
      </c>
      <c r="N575" s="67">
        <f aca="true" t="shared" si="129" ref="N575:N586">M575/(L575)/F575%</f>
        <v>2</v>
      </c>
    </row>
    <row r="576" spans="1:14" ht="15.75">
      <c r="A576" s="63">
        <v>37</v>
      </c>
      <c r="B576" s="64">
        <v>43054</v>
      </c>
      <c r="C576" s="60" t="s">
        <v>20</v>
      </c>
      <c r="D576" s="60" t="s">
        <v>21</v>
      </c>
      <c r="E576" s="60" t="s">
        <v>24</v>
      </c>
      <c r="F576" s="61">
        <v>1780</v>
      </c>
      <c r="G576" s="61">
        <v>1750</v>
      </c>
      <c r="H576" s="61">
        <v>1795</v>
      </c>
      <c r="I576" s="61">
        <v>1810</v>
      </c>
      <c r="J576" s="61">
        <v>1825</v>
      </c>
      <c r="K576" s="61">
        <v>1895</v>
      </c>
      <c r="L576" s="65">
        <f t="shared" si="127"/>
        <v>56.17977528089887</v>
      </c>
      <c r="M576" s="66">
        <f t="shared" si="128"/>
        <v>6460.6741573033705</v>
      </c>
      <c r="N576" s="67">
        <f t="shared" si="129"/>
        <v>6.46067415730337</v>
      </c>
    </row>
    <row r="577" spans="1:14" ht="15.75">
      <c r="A577" s="63">
        <v>38</v>
      </c>
      <c r="B577" s="64">
        <v>43054</v>
      </c>
      <c r="C577" s="60" t="s">
        <v>20</v>
      </c>
      <c r="D577" s="60" t="s">
        <v>21</v>
      </c>
      <c r="E577" s="60" t="s">
        <v>407</v>
      </c>
      <c r="F577" s="61">
        <v>96</v>
      </c>
      <c r="G577" s="61">
        <v>93</v>
      </c>
      <c r="H577" s="61">
        <v>98</v>
      </c>
      <c r="I577" s="61">
        <v>100</v>
      </c>
      <c r="J577" s="61">
        <v>102</v>
      </c>
      <c r="K577" s="61">
        <v>102</v>
      </c>
      <c r="L577" s="65">
        <f t="shared" si="127"/>
        <v>1041.6666666666667</v>
      </c>
      <c r="M577" s="66">
        <f t="shared" si="128"/>
        <v>6250</v>
      </c>
      <c r="N577" s="67">
        <f t="shared" si="129"/>
        <v>6.25</v>
      </c>
    </row>
    <row r="578" spans="1:14" ht="15.75">
      <c r="A578" s="63">
        <v>39</v>
      </c>
      <c r="B578" s="64">
        <v>43053</v>
      </c>
      <c r="C578" s="60" t="s">
        <v>20</v>
      </c>
      <c r="D578" s="60" t="s">
        <v>21</v>
      </c>
      <c r="E578" s="60" t="s">
        <v>294</v>
      </c>
      <c r="F578" s="61">
        <v>274.5</v>
      </c>
      <c r="G578" s="61">
        <v>268</v>
      </c>
      <c r="H578" s="61">
        <v>278</v>
      </c>
      <c r="I578" s="61">
        <v>281</v>
      </c>
      <c r="J578" s="61">
        <v>285</v>
      </c>
      <c r="K578" s="61">
        <v>285</v>
      </c>
      <c r="L578" s="65">
        <f t="shared" si="127"/>
        <v>364.29872495446267</v>
      </c>
      <c r="M578" s="66">
        <f t="shared" si="128"/>
        <v>3825.136612021858</v>
      </c>
      <c r="N578" s="67">
        <f t="shared" si="129"/>
        <v>3.8251366120218577</v>
      </c>
    </row>
    <row r="579" spans="1:14" ht="15.75">
      <c r="A579" s="63">
        <v>40</v>
      </c>
      <c r="B579" s="64">
        <v>43053</v>
      </c>
      <c r="C579" s="60" t="s">
        <v>20</v>
      </c>
      <c r="D579" s="60" t="s">
        <v>21</v>
      </c>
      <c r="E579" s="60" t="s">
        <v>100</v>
      </c>
      <c r="F579" s="61">
        <v>390</v>
      </c>
      <c r="G579" s="61">
        <v>382</v>
      </c>
      <c r="H579" s="61">
        <v>394</v>
      </c>
      <c r="I579" s="61">
        <v>398</v>
      </c>
      <c r="J579" s="61">
        <v>402</v>
      </c>
      <c r="K579" s="61">
        <v>394</v>
      </c>
      <c r="L579" s="65">
        <f aca="true" t="shared" si="130" ref="L579:L586">100000/F579</f>
        <v>256.4102564102564</v>
      </c>
      <c r="M579" s="66">
        <f t="shared" si="128"/>
        <v>1025.6410256410256</v>
      </c>
      <c r="N579" s="67">
        <f t="shared" si="129"/>
        <v>1.0256410256410258</v>
      </c>
    </row>
    <row r="580" spans="1:14" ht="15.75">
      <c r="A580" s="63">
        <v>41</v>
      </c>
      <c r="B580" s="64">
        <v>43053</v>
      </c>
      <c r="C580" s="60" t="s">
        <v>20</v>
      </c>
      <c r="D580" s="60" t="s">
        <v>21</v>
      </c>
      <c r="E580" s="60" t="s">
        <v>294</v>
      </c>
      <c r="F580" s="61">
        <v>266</v>
      </c>
      <c r="G580" s="61">
        <v>260</v>
      </c>
      <c r="H580" s="61">
        <v>269</v>
      </c>
      <c r="I580" s="61">
        <v>272</v>
      </c>
      <c r="J580" s="61">
        <v>275</v>
      </c>
      <c r="K580" s="61">
        <v>275</v>
      </c>
      <c r="L580" s="65">
        <f t="shared" si="130"/>
        <v>375.9398496240602</v>
      </c>
      <c r="M580" s="66">
        <f t="shared" si="128"/>
        <v>3383.4586466165415</v>
      </c>
      <c r="N580" s="67">
        <f t="shared" si="129"/>
        <v>3.3834586466165413</v>
      </c>
    </row>
    <row r="581" spans="1:14" ht="15.75">
      <c r="A581" s="63">
        <v>42</v>
      </c>
      <c r="B581" s="64">
        <v>43053</v>
      </c>
      <c r="C581" s="60" t="s">
        <v>20</v>
      </c>
      <c r="D581" s="60" t="s">
        <v>21</v>
      </c>
      <c r="E581" s="60" t="s">
        <v>67</v>
      </c>
      <c r="F581" s="61">
        <v>206</v>
      </c>
      <c r="G581" s="61">
        <v>200</v>
      </c>
      <c r="H581" s="61">
        <v>209</v>
      </c>
      <c r="I581" s="61">
        <v>212</v>
      </c>
      <c r="J581" s="61">
        <v>215</v>
      </c>
      <c r="K581" s="61">
        <v>209</v>
      </c>
      <c r="L581" s="65">
        <f t="shared" si="130"/>
        <v>485.43689320388347</v>
      </c>
      <c r="M581" s="66">
        <f t="shared" si="128"/>
        <v>1456.3106796116504</v>
      </c>
      <c r="N581" s="67">
        <f t="shared" si="129"/>
        <v>1.4563106796116505</v>
      </c>
    </row>
    <row r="582" spans="1:14" ht="15.75">
      <c r="A582" s="63">
        <v>43</v>
      </c>
      <c r="B582" s="64">
        <v>43053</v>
      </c>
      <c r="C582" s="60" t="s">
        <v>20</v>
      </c>
      <c r="D582" s="60" t="s">
        <v>21</v>
      </c>
      <c r="E582" s="60" t="s">
        <v>379</v>
      </c>
      <c r="F582" s="61">
        <v>167</v>
      </c>
      <c r="G582" s="61">
        <v>163</v>
      </c>
      <c r="H582" s="61">
        <v>169</v>
      </c>
      <c r="I582" s="61">
        <v>171</v>
      </c>
      <c r="J582" s="61">
        <v>173</v>
      </c>
      <c r="K582" s="61">
        <v>168.9</v>
      </c>
      <c r="L582" s="65">
        <f t="shared" si="130"/>
        <v>598.8023952095808</v>
      </c>
      <c r="M582" s="66">
        <f t="shared" si="128"/>
        <v>1137.7245508982069</v>
      </c>
      <c r="N582" s="67">
        <f t="shared" si="129"/>
        <v>1.137724550898207</v>
      </c>
    </row>
    <row r="583" spans="1:14" ht="15.75">
      <c r="A583" s="63">
        <v>44</v>
      </c>
      <c r="B583" s="64">
        <v>43052</v>
      </c>
      <c r="C583" s="60" t="s">
        <v>20</v>
      </c>
      <c r="D583" s="60" t="s">
        <v>21</v>
      </c>
      <c r="E583" s="60" t="s">
        <v>406</v>
      </c>
      <c r="F583" s="61">
        <v>138</v>
      </c>
      <c r="G583" s="61">
        <v>133</v>
      </c>
      <c r="H583" s="61">
        <v>141</v>
      </c>
      <c r="I583" s="61">
        <v>144</v>
      </c>
      <c r="J583" s="61">
        <v>147</v>
      </c>
      <c r="K583" s="61">
        <v>147</v>
      </c>
      <c r="L583" s="65">
        <f t="shared" si="130"/>
        <v>724.6376811594203</v>
      </c>
      <c r="M583" s="66">
        <f t="shared" si="128"/>
        <v>6521.739130434782</v>
      </c>
      <c r="N583" s="67">
        <f t="shared" si="129"/>
        <v>6.521739130434783</v>
      </c>
    </row>
    <row r="584" spans="1:14" ht="15.75">
      <c r="A584" s="63">
        <v>45</v>
      </c>
      <c r="B584" s="64">
        <v>43052</v>
      </c>
      <c r="C584" s="60" t="s">
        <v>20</v>
      </c>
      <c r="D584" s="60" t="s">
        <v>21</v>
      </c>
      <c r="E584" s="60" t="s">
        <v>266</v>
      </c>
      <c r="F584" s="61">
        <v>793</v>
      </c>
      <c r="G584" s="61">
        <v>778</v>
      </c>
      <c r="H584" s="61">
        <v>800</v>
      </c>
      <c r="I584" s="61">
        <v>807</v>
      </c>
      <c r="J584" s="61">
        <v>814</v>
      </c>
      <c r="K584" s="61">
        <v>800</v>
      </c>
      <c r="L584" s="65">
        <f t="shared" si="130"/>
        <v>126.10340479192938</v>
      </c>
      <c r="M584" s="66">
        <f t="shared" si="128"/>
        <v>882.7238335435056</v>
      </c>
      <c r="N584" s="67">
        <f t="shared" si="129"/>
        <v>0.8827238335435057</v>
      </c>
    </row>
    <row r="585" spans="1:14" ht="15.75">
      <c r="A585" s="63">
        <v>46</v>
      </c>
      <c r="B585" s="64">
        <v>43052</v>
      </c>
      <c r="C585" s="60" t="s">
        <v>20</v>
      </c>
      <c r="D585" s="60" t="s">
        <v>21</v>
      </c>
      <c r="E585" s="60" t="s">
        <v>23</v>
      </c>
      <c r="F585" s="61">
        <v>1030</v>
      </c>
      <c r="G585" s="61">
        <v>1010</v>
      </c>
      <c r="H585" s="61">
        <v>1040</v>
      </c>
      <c r="I585" s="61">
        <v>1050</v>
      </c>
      <c r="J585" s="61">
        <v>1060</v>
      </c>
      <c r="K585" s="61">
        <v>1040</v>
      </c>
      <c r="L585" s="65">
        <f t="shared" si="130"/>
        <v>97.0873786407767</v>
      </c>
      <c r="M585" s="66">
        <f t="shared" si="128"/>
        <v>970.873786407767</v>
      </c>
      <c r="N585" s="67">
        <f t="shared" si="129"/>
        <v>0.9708737864077669</v>
      </c>
    </row>
    <row r="586" spans="1:14" ht="15.75">
      <c r="A586" s="63">
        <v>47</v>
      </c>
      <c r="B586" s="64">
        <v>43049</v>
      </c>
      <c r="C586" s="60" t="s">
        <v>20</v>
      </c>
      <c r="D586" s="60" t="s">
        <v>21</v>
      </c>
      <c r="E586" s="60" t="s">
        <v>293</v>
      </c>
      <c r="F586" s="61">
        <v>120</v>
      </c>
      <c r="G586" s="61">
        <v>115</v>
      </c>
      <c r="H586" s="61">
        <v>123</v>
      </c>
      <c r="I586" s="61">
        <v>126</v>
      </c>
      <c r="J586" s="61">
        <v>129</v>
      </c>
      <c r="K586" s="61">
        <v>115</v>
      </c>
      <c r="L586" s="65">
        <f t="shared" si="130"/>
        <v>833.3333333333334</v>
      </c>
      <c r="M586" s="66">
        <f t="shared" si="128"/>
        <v>-4166.666666666667</v>
      </c>
      <c r="N586" s="12">
        <f t="shared" si="129"/>
        <v>-4.166666666666667</v>
      </c>
    </row>
    <row r="587" spans="1:14" ht="15.75">
      <c r="A587" s="63">
        <v>48</v>
      </c>
      <c r="B587" s="64">
        <v>43049</v>
      </c>
      <c r="C587" s="60" t="s">
        <v>20</v>
      </c>
      <c r="D587" s="60" t="s">
        <v>21</v>
      </c>
      <c r="E587" s="60" t="s">
        <v>254</v>
      </c>
      <c r="F587" s="61">
        <v>334</v>
      </c>
      <c r="G587" s="61">
        <v>326</v>
      </c>
      <c r="H587" s="61">
        <v>338</v>
      </c>
      <c r="I587" s="61">
        <v>342</v>
      </c>
      <c r="J587" s="61">
        <v>346</v>
      </c>
      <c r="K587" s="61">
        <v>342</v>
      </c>
      <c r="L587" s="65">
        <f aca="true" t="shared" si="131" ref="L587:L593">100000/F587</f>
        <v>299.4011976047904</v>
      </c>
      <c r="M587" s="66">
        <f aca="true" t="shared" si="132" ref="M587:M593">IF(D587="BUY",(K587-F587)*(L587),(F587-K587)*(L587))</f>
        <v>2395.2095808383233</v>
      </c>
      <c r="N587" s="67">
        <f aca="true" t="shared" si="133" ref="N587:N593">M587/(L587)/F587%</f>
        <v>2.3952095808383236</v>
      </c>
    </row>
    <row r="588" spans="1:14" ht="15.75">
      <c r="A588" s="63">
        <v>49</v>
      </c>
      <c r="B588" s="64">
        <v>43049</v>
      </c>
      <c r="C588" s="60" t="s">
        <v>20</v>
      </c>
      <c r="D588" s="60" t="s">
        <v>21</v>
      </c>
      <c r="E588" s="60" t="s">
        <v>145</v>
      </c>
      <c r="F588" s="61">
        <v>392</v>
      </c>
      <c r="G588" s="61">
        <v>384</v>
      </c>
      <c r="H588" s="61">
        <v>396</v>
      </c>
      <c r="I588" s="61">
        <v>400</v>
      </c>
      <c r="J588" s="61">
        <v>404</v>
      </c>
      <c r="K588" s="61">
        <v>384</v>
      </c>
      <c r="L588" s="65">
        <f t="shared" si="131"/>
        <v>255.10204081632654</v>
      </c>
      <c r="M588" s="66">
        <f t="shared" si="132"/>
        <v>-2040.8163265306123</v>
      </c>
      <c r="N588" s="12">
        <f t="shared" si="133"/>
        <v>-2.0408163265306123</v>
      </c>
    </row>
    <row r="589" spans="1:14" ht="15.75">
      <c r="A589" s="63">
        <v>50</v>
      </c>
      <c r="B589" s="64">
        <v>43049</v>
      </c>
      <c r="C589" s="60" t="s">
        <v>20</v>
      </c>
      <c r="D589" s="60" t="s">
        <v>21</v>
      </c>
      <c r="E589" s="60" t="s">
        <v>254</v>
      </c>
      <c r="F589" s="61">
        <v>330</v>
      </c>
      <c r="G589" s="61">
        <v>322</v>
      </c>
      <c r="H589" s="61">
        <v>334</v>
      </c>
      <c r="I589" s="61">
        <v>338</v>
      </c>
      <c r="J589" s="61">
        <v>342</v>
      </c>
      <c r="K589" s="61">
        <v>338</v>
      </c>
      <c r="L589" s="65">
        <f t="shared" si="131"/>
        <v>303.030303030303</v>
      </c>
      <c r="M589" s="66">
        <f t="shared" si="132"/>
        <v>2424.242424242424</v>
      </c>
      <c r="N589" s="67">
        <f t="shared" si="133"/>
        <v>2.4242424242424243</v>
      </c>
    </row>
    <row r="590" spans="1:14" ht="15.75">
      <c r="A590" s="63">
        <v>51</v>
      </c>
      <c r="B590" s="64">
        <v>43049</v>
      </c>
      <c r="C590" s="60" t="s">
        <v>20</v>
      </c>
      <c r="D590" s="60" t="s">
        <v>21</v>
      </c>
      <c r="E590" s="60" t="s">
        <v>254</v>
      </c>
      <c r="F590" s="61">
        <v>320</v>
      </c>
      <c r="G590" s="61">
        <v>312</v>
      </c>
      <c r="H590" s="61">
        <v>324</v>
      </c>
      <c r="I590" s="61">
        <v>328</v>
      </c>
      <c r="J590" s="61">
        <v>332</v>
      </c>
      <c r="K590" s="61">
        <v>332</v>
      </c>
      <c r="L590" s="65">
        <f t="shared" si="131"/>
        <v>312.5</v>
      </c>
      <c r="M590" s="66">
        <f t="shared" si="132"/>
        <v>3750</v>
      </c>
      <c r="N590" s="67">
        <f t="shared" si="133"/>
        <v>3.75</v>
      </c>
    </row>
    <row r="591" spans="1:14" ht="15.75">
      <c r="A591" s="63">
        <v>52</v>
      </c>
      <c r="B591" s="64">
        <v>43049</v>
      </c>
      <c r="C591" s="60" t="s">
        <v>20</v>
      </c>
      <c r="D591" s="60" t="s">
        <v>21</v>
      </c>
      <c r="E591" s="60" t="s">
        <v>100</v>
      </c>
      <c r="F591" s="61">
        <v>385</v>
      </c>
      <c r="G591" s="61">
        <v>375</v>
      </c>
      <c r="H591" s="61">
        <v>390</v>
      </c>
      <c r="I591" s="61">
        <v>395</v>
      </c>
      <c r="J591" s="61">
        <v>400</v>
      </c>
      <c r="K591" s="61">
        <v>390</v>
      </c>
      <c r="L591" s="65">
        <f t="shared" si="131"/>
        <v>259.7402597402597</v>
      </c>
      <c r="M591" s="66">
        <f t="shared" si="132"/>
        <v>1298.7012987012986</v>
      </c>
      <c r="N591" s="67">
        <f t="shared" si="133"/>
        <v>1.2987012987012987</v>
      </c>
    </row>
    <row r="592" spans="1:14" ht="15.75">
      <c r="A592" s="63">
        <v>53</v>
      </c>
      <c r="B592" s="64">
        <v>43049</v>
      </c>
      <c r="C592" s="60" t="s">
        <v>20</v>
      </c>
      <c r="D592" s="60" t="s">
        <v>21</v>
      </c>
      <c r="E592" s="60" t="s">
        <v>405</v>
      </c>
      <c r="F592" s="61">
        <v>780</v>
      </c>
      <c r="G592" s="61">
        <v>765</v>
      </c>
      <c r="H592" s="61">
        <v>788</v>
      </c>
      <c r="I592" s="61">
        <v>796</v>
      </c>
      <c r="J592" s="61">
        <v>804</v>
      </c>
      <c r="K592" s="61">
        <v>791</v>
      </c>
      <c r="L592" s="65">
        <f t="shared" si="131"/>
        <v>128.2051282051282</v>
      </c>
      <c r="M592" s="66">
        <f t="shared" si="132"/>
        <v>1410.2564102564102</v>
      </c>
      <c r="N592" s="67">
        <f t="shared" si="133"/>
        <v>1.4102564102564104</v>
      </c>
    </row>
    <row r="593" spans="1:14" ht="15.75">
      <c r="A593" s="63">
        <v>54</v>
      </c>
      <c r="B593" s="64">
        <v>43048</v>
      </c>
      <c r="C593" s="60" t="s">
        <v>20</v>
      </c>
      <c r="D593" s="60" t="s">
        <v>94</v>
      </c>
      <c r="E593" s="60" t="s">
        <v>404</v>
      </c>
      <c r="F593" s="61">
        <v>756</v>
      </c>
      <c r="G593" s="61">
        <v>771</v>
      </c>
      <c r="H593" s="61">
        <v>748</v>
      </c>
      <c r="I593" s="61">
        <v>740</v>
      </c>
      <c r="J593" s="61">
        <v>732</v>
      </c>
      <c r="K593" s="61">
        <v>771</v>
      </c>
      <c r="L593" s="65">
        <f t="shared" si="131"/>
        <v>132.27513227513228</v>
      </c>
      <c r="M593" s="66">
        <f t="shared" si="132"/>
        <v>-1984.126984126984</v>
      </c>
      <c r="N593" s="12">
        <f t="shared" si="133"/>
        <v>-1.9841269841269842</v>
      </c>
    </row>
    <row r="594" spans="1:14" ht="15.75">
      <c r="A594" s="63">
        <v>55</v>
      </c>
      <c r="B594" s="64">
        <v>43048</v>
      </c>
      <c r="C594" s="60" t="s">
        <v>20</v>
      </c>
      <c r="D594" s="60" t="s">
        <v>21</v>
      </c>
      <c r="E594" s="60" t="s">
        <v>224</v>
      </c>
      <c r="F594" s="61">
        <v>648</v>
      </c>
      <c r="G594" s="61">
        <v>636</v>
      </c>
      <c r="H594" s="61">
        <v>655</v>
      </c>
      <c r="I594" s="61">
        <v>662</v>
      </c>
      <c r="J594" s="61">
        <v>668</v>
      </c>
      <c r="K594" s="61">
        <v>668</v>
      </c>
      <c r="L594" s="65">
        <f aca="true" t="shared" si="134" ref="L594:L600">100000/F594</f>
        <v>154.320987654321</v>
      </c>
      <c r="M594" s="66">
        <f aca="true" t="shared" si="135" ref="M594:M601">IF(D594="BUY",(K594-F594)*(L594),(F594-K594)*(L594))</f>
        <v>3086.41975308642</v>
      </c>
      <c r="N594" s="67">
        <f aca="true" t="shared" si="136" ref="N594:N602">M594/(L594)/F594%</f>
        <v>3.0864197530864197</v>
      </c>
    </row>
    <row r="595" spans="1:14" ht="15.75">
      <c r="A595" s="63">
        <v>56</v>
      </c>
      <c r="B595" s="64">
        <v>43048</v>
      </c>
      <c r="C595" s="60" t="s">
        <v>20</v>
      </c>
      <c r="D595" s="60" t="s">
        <v>21</v>
      </c>
      <c r="E595" s="60" t="s">
        <v>145</v>
      </c>
      <c r="F595" s="61">
        <v>367</v>
      </c>
      <c r="G595" s="61">
        <v>366</v>
      </c>
      <c r="H595" s="61">
        <v>372</v>
      </c>
      <c r="I595" s="61">
        <v>377</v>
      </c>
      <c r="J595" s="61">
        <v>382</v>
      </c>
      <c r="K595" s="61">
        <v>372</v>
      </c>
      <c r="L595" s="65">
        <f t="shared" si="134"/>
        <v>272.47956403269757</v>
      </c>
      <c r="M595" s="66">
        <f t="shared" si="135"/>
        <v>1362.3978201634877</v>
      </c>
      <c r="N595" s="67">
        <f t="shared" si="136"/>
        <v>1.3623978201634879</v>
      </c>
    </row>
    <row r="596" spans="1:14" ht="15.75">
      <c r="A596" s="63">
        <v>57</v>
      </c>
      <c r="B596" s="64">
        <v>43048</v>
      </c>
      <c r="C596" s="60" t="s">
        <v>20</v>
      </c>
      <c r="D596" s="60" t="s">
        <v>21</v>
      </c>
      <c r="E596" s="60" t="s">
        <v>296</v>
      </c>
      <c r="F596" s="61">
        <v>180</v>
      </c>
      <c r="G596" s="61">
        <v>174</v>
      </c>
      <c r="H596" s="61">
        <v>183</v>
      </c>
      <c r="I596" s="61">
        <v>186</v>
      </c>
      <c r="J596" s="61">
        <v>189</v>
      </c>
      <c r="K596" s="61">
        <v>183</v>
      </c>
      <c r="L596" s="65">
        <f t="shared" si="134"/>
        <v>555.5555555555555</v>
      </c>
      <c r="M596" s="66">
        <f t="shared" si="135"/>
        <v>1666.6666666666665</v>
      </c>
      <c r="N596" s="67">
        <f t="shared" si="136"/>
        <v>1.6666666666666665</v>
      </c>
    </row>
    <row r="597" spans="1:14" ht="15.75">
      <c r="A597" s="63">
        <v>58</v>
      </c>
      <c r="B597" s="64">
        <v>43048</v>
      </c>
      <c r="C597" s="60" t="s">
        <v>20</v>
      </c>
      <c r="D597" s="60" t="s">
        <v>21</v>
      </c>
      <c r="E597" s="60" t="s">
        <v>403</v>
      </c>
      <c r="F597" s="61">
        <v>209</v>
      </c>
      <c r="G597" s="61">
        <v>203</v>
      </c>
      <c r="H597" s="61">
        <v>212</v>
      </c>
      <c r="I597" s="61">
        <v>215</v>
      </c>
      <c r="J597" s="61">
        <v>218</v>
      </c>
      <c r="K597" s="61">
        <v>212</v>
      </c>
      <c r="L597" s="65">
        <f t="shared" si="134"/>
        <v>478.4688995215311</v>
      </c>
      <c r="M597" s="66">
        <f t="shared" si="135"/>
        <v>1435.4066985645934</v>
      </c>
      <c r="N597" s="67">
        <f t="shared" si="136"/>
        <v>1.4354066985645935</v>
      </c>
    </row>
    <row r="598" spans="1:14" ht="15.75">
      <c r="A598" s="63">
        <v>59</v>
      </c>
      <c r="B598" s="64">
        <v>43048</v>
      </c>
      <c r="C598" s="60" t="s">
        <v>20</v>
      </c>
      <c r="D598" s="60" t="s">
        <v>21</v>
      </c>
      <c r="E598" s="60" t="s">
        <v>88</v>
      </c>
      <c r="F598" s="61">
        <v>761</v>
      </c>
      <c r="G598" s="61">
        <v>746</v>
      </c>
      <c r="H598" s="61">
        <v>768</v>
      </c>
      <c r="I598" s="61">
        <v>775</v>
      </c>
      <c r="J598" s="61">
        <v>782</v>
      </c>
      <c r="K598" s="61">
        <v>775</v>
      </c>
      <c r="L598" s="65">
        <f t="shared" si="134"/>
        <v>131.4060446780552</v>
      </c>
      <c r="M598" s="66">
        <f t="shared" si="135"/>
        <v>1839.6846254927727</v>
      </c>
      <c r="N598" s="67">
        <f t="shared" si="136"/>
        <v>1.8396846254927726</v>
      </c>
    </row>
    <row r="599" spans="1:14" ht="15.75">
      <c r="A599" s="63">
        <v>60</v>
      </c>
      <c r="B599" s="64">
        <v>43048</v>
      </c>
      <c r="C599" s="60" t="s">
        <v>20</v>
      </c>
      <c r="D599" s="60" t="s">
        <v>21</v>
      </c>
      <c r="E599" s="60" t="s">
        <v>403</v>
      </c>
      <c r="F599" s="61">
        <v>200</v>
      </c>
      <c r="G599" s="61">
        <v>195</v>
      </c>
      <c r="H599" s="61">
        <v>203</v>
      </c>
      <c r="I599" s="61">
        <v>206</v>
      </c>
      <c r="J599" s="61">
        <v>209</v>
      </c>
      <c r="K599" s="61">
        <v>209</v>
      </c>
      <c r="L599" s="65">
        <f t="shared" si="134"/>
        <v>500</v>
      </c>
      <c r="M599" s="66">
        <f t="shared" si="135"/>
        <v>4500</v>
      </c>
      <c r="N599" s="67">
        <f t="shared" si="136"/>
        <v>4.5</v>
      </c>
    </row>
    <row r="600" spans="1:14" ht="15.75">
      <c r="A600" s="63">
        <v>61</v>
      </c>
      <c r="B600" s="64">
        <v>43047</v>
      </c>
      <c r="C600" s="60" t="s">
        <v>20</v>
      </c>
      <c r="D600" s="60" t="s">
        <v>21</v>
      </c>
      <c r="E600" s="60" t="s">
        <v>401</v>
      </c>
      <c r="F600" s="61">
        <v>165</v>
      </c>
      <c r="G600" s="61">
        <v>159</v>
      </c>
      <c r="H600" s="61">
        <v>168</v>
      </c>
      <c r="I600" s="61">
        <v>171</v>
      </c>
      <c r="J600" s="61">
        <v>174</v>
      </c>
      <c r="K600" s="61">
        <v>167</v>
      </c>
      <c r="L600" s="65">
        <f t="shared" si="134"/>
        <v>606.060606060606</v>
      </c>
      <c r="M600" s="66">
        <f t="shared" si="135"/>
        <v>1212.121212121212</v>
      </c>
      <c r="N600" s="67">
        <f t="shared" si="136"/>
        <v>1.2121212121212122</v>
      </c>
    </row>
    <row r="601" spans="1:14" ht="15.75">
      <c r="A601" s="63">
        <v>62</v>
      </c>
      <c r="B601" s="64">
        <v>43047</v>
      </c>
      <c r="C601" s="60" t="s">
        <v>20</v>
      </c>
      <c r="D601" s="60" t="s">
        <v>21</v>
      </c>
      <c r="E601" s="60" t="s">
        <v>403</v>
      </c>
      <c r="F601" s="61">
        <v>196</v>
      </c>
      <c r="G601" s="61">
        <v>190</v>
      </c>
      <c r="H601" s="61">
        <v>199</v>
      </c>
      <c r="I601" s="61">
        <v>202</v>
      </c>
      <c r="J601" s="61">
        <v>205</v>
      </c>
      <c r="K601" s="61">
        <v>202</v>
      </c>
      <c r="L601" s="65">
        <f aca="true" t="shared" si="137" ref="L601:L616">100000/F601</f>
        <v>510.2040816326531</v>
      </c>
      <c r="M601" s="66">
        <f t="shared" si="135"/>
        <v>3061.2244897959185</v>
      </c>
      <c r="N601" s="67">
        <f t="shared" si="136"/>
        <v>3.061224489795918</v>
      </c>
    </row>
    <row r="602" spans="1:14" ht="15.75">
      <c r="A602" s="63">
        <v>63</v>
      </c>
      <c r="B602" s="64">
        <v>43047</v>
      </c>
      <c r="C602" s="60" t="s">
        <v>20</v>
      </c>
      <c r="D602" s="60" t="s">
        <v>21</v>
      </c>
      <c r="E602" s="60" t="s">
        <v>379</v>
      </c>
      <c r="F602" s="61">
        <v>164</v>
      </c>
      <c r="G602" s="61">
        <v>158</v>
      </c>
      <c r="H602" s="61">
        <v>167</v>
      </c>
      <c r="I602" s="61">
        <v>170</v>
      </c>
      <c r="J602" s="61">
        <v>173</v>
      </c>
      <c r="K602" s="61">
        <v>158</v>
      </c>
      <c r="L602" s="65">
        <f t="shared" si="137"/>
        <v>609.7560975609756</v>
      </c>
      <c r="M602" s="66">
        <f aca="true" t="shared" si="138" ref="M602:M611">IF(D602="BUY",(K602-F602)*(L602),(F602-K602)*(L602))</f>
        <v>-3658.5365853658536</v>
      </c>
      <c r="N602" s="12">
        <f t="shared" si="136"/>
        <v>-3.658536585365854</v>
      </c>
    </row>
    <row r="603" spans="1:14" ht="15.75">
      <c r="A603" s="63">
        <v>64</v>
      </c>
      <c r="B603" s="64">
        <v>43047</v>
      </c>
      <c r="C603" s="60" t="s">
        <v>20</v>
      </c>
      <c r="D603" s="60" t="s">
        <v>21</v>
      </c>
      <c r="E603" s="60" t="s">
        <v>145</v>
      </c>
      <c r="F603" s="61">
        <v>230</v>
      </c>
      <c r="G603" s="61">
        <v>222</v>
      </c>
      <c r="H603" s="61">
        <v>234</v>
      </c>
      <c r="I603" s="61">
        <v>238</v>
      </c>
      <c r="J603" s="61">
        <v>242</v>
      </c>
      <c r="K603" s="61">
        <v>242</v>
      </c>
      <c r="L603" s="65">
        <f t="shared" si="137"/>
        <v>434.7826086956522</v>
      </c>
      <c r="M603" s="66">
        <f t="shared" si="138"/>
        <v>5217.391304347826</v>
      </c>
      <c r="N603" s="67">
        <f aca="true" t="shared" si="139" ref="N603:N612">M603/(L603)/F603%</f>
        <v>5.217391304347826</v>
      </c>
    </row>
    <row r="604" spans="1:14" ht="15.75">
      <c r="A604" s="63">
        <v>65</v>
      </c>
      <c r="B604" s="64">
        <v>43047</v>
      </c>
      <c r="C604" s="60" t="s">
        <v>20</v>
      </c>
      <c r="D604" s="60" t="s">
        <v>21</v>
      </c>
      <c r="E604" s="60" t="s">
        <v>402</v>
      </c>
      <c r="F604" s="61">
        <v>184</v>
      </c>
      <c r="G604" s="61">
        <v>178</v>
      </c>
      <c r="H604" s="61">
        <v>187</v>
      </c>
      <c r="I604" s="61">
        <v>190</v>
      </c>
      <c r="J604" s="61">
        <v>193</v>
      </c>
      <c r="K604" s="61">
        <v>187</v>
      </c>
      <c r="L604" s="65">
        <f t="shared" si="137"/>
        <v>543.4782608695652</v>
      </c>
      <c r="M604" s="66">
        <f t="shared" si="138"/>
        <v>1630.4347826086957</v>
      </c>
      <c r="N604" s="67">
        <f t="shared" si="139"/>
        <v>1.6304347826086956</v>
      </c>
    </row>
    <row r="605" spans="1:14" ht="15.75">
      <c r="A605" s="63">
        <v>66</v>
      </c>
      <c r="B605" s="64">
        <v>43047</v>
      </c>
      <c r="C605" s="60" t="s">
        <v>20</v>
      </c>
      <c r="D605" s="60" t="s">
        <v>21</v>
      </c>
      <c r="E605" s="60" t="s">
        <v>203</v>
      </c>
      <c r="F605" s="61">
        <v>460.5</v>
      </c>
      <c r="G605" s="61">
        <v>451</v>
      </c>
      <c r="H605" s="61">
        <v>465</v>
      </c>
      <c r="I605" s="61">
        <v>470</v>
      </c>
      <c r="J605" s="61">
        <v>475</v>
      </c>
      <c r="K605" s="61">
        <v>465</v>
      </c>
      <c r="L605" s="65">
        <f t="shared" si="137"/>
        <v>217.15526601520088</v>
      </c>
      <c r="M605" s="66">
        <f t="shared" si="138"/>
        <v>977.1986970684039</v>
      </c>
      <c r="N605" s="67">
        <f t="shared" si="139"/>
        <v>0.9771986970684038</v>
      </c>
    </row>
    <row r="606" spans="1:14" ht="15.75">
      <c r="A606" s="63">
        <v>67</v>
      </c>
      <c r="B606" s="64">
        <v>43046</v>
      </c>
      <c r="C606" s="60" t="s">
        <v>20</v>
      </c>
      <c r="D606" s="60" t="s">
        <v>21</v>
      </c>
      <c r="E606" s="60" t="s">
        <v>105</v>
      </c>
      <c r="F606" s="61">
        <v>307</v>
      </c>
      <c r="G606" s="61">
        <v>299</v>
      </c>
      <c r="H606" s="61">
        <v>311</v>
      </c>
      <c r="I606" s="61">
        <v>315</v>
      </c>
      <c r="J606" s="61">
        <v>319</v>
      </c>
      <c r="K606" s="61">
        <v>299</v>
      </c>
      <c r="L606" s="65">
        <f t="shared" si="137"/>
        <v>325.7328990228013</v>
      </c>
      <c r="M606" s="66">
        <f t="shared" si="138"/>
        <v>-2605.8631921824103</v>
      </c>
      <c r="N606" s="12">
        <f t="shared" si="139"/>
        <v>-2.6058631921824107</v>
      </c>
    </row>
    <row r="607" spans="1:14" ht="15.75">
      <c r="A607" s="63">
        <v>68</v>
      </c>
      <c r="B607" s="64">
        <v>43046</v>
      </c>
      <c r="C607" s="60" t="s">
        <v>20</v>
      </c>
      <c r="D607" s="60" t="s">
        <v>21</v>
      </c>
      <c r="E607" s="60" t="s">
        <v>102</v>
      </c>
      <c r="F607" s="61">
        <v>727</v>
      </c>
      <c r="G607" s="61">
        <v>712</v>
      </c>
      <c r="H607" s="61">
        <v>735</v>
      </c>
      <c r="I607" s="61">
        <v>743</v>
      </c>
      <c r="J607" s="61">
        <v>751</v>
      </c>
      <c r="K607" s="61">
        <v>712</v>
      </c>
      <c r="L607" s="65">
        <f t="shared" si="137"/>
        <v>137.5515818431912</v>
      </c>
      <c r="M607" s="66">
        <f t="shared" si="138"/>
        <v>-2063.273727647868</v>
      </c>
      <c r="N607" s="12">
        <f t="shared" si="139"/>
        <v>-2.063273727647868</v>
      </c>
    </row>
    <row r="608" spans="1:14" ht="15.75">
      <c r="A608" s="63">
        <v>69</v>
      </c>
      <c r="B608" s="64">
        <v>43046</v>
      </c>
      <c r="C608" s="60" t="s">
        <v>20</v>
      </c>
      <c r="D608" s="60" t="s">
        <v>21</v>
      </c>
      <c r="E608" s="60" t="s">
        <v>398</v>
      </c>
      <c r="F608" s="61">
        <v>161</v>
      </c>
      <c r="G608" s="61">
        <v>155</v>
      </c>
      <c r="H608" s="61">
        <v>164</v>
      </c>
      <c r="I608" s="61">
        <v>167</v>
      </c>
      <c r="J608" s="61">
        <v>170</v>
      </c>
      <c r="K608" s="61">
        <v>164</v>
      </c>
      <c r="L608" s="65">
        <f t="shared" si="137"/>
        <v>621.1180124223603</v>
      </c>
      <c r="M608" s="66">
        <f t="shared" si="138"/>
        <v>1863.354037267081</v>
      </c>
      <c r="N608" s="67">
        <f t="shared" si="139"/>
        <v>1.8633540372670807</v>
      </c>
    </row>
    <row r="609" spans="1:14" ht="15.75">
      <c r="A609" s="63">
        <v>70</v>
      </c>
      <c r="B609" s="64">
        <v>43046</v>
      </c>
      <c r="C609" s="60" t="s">
        <v>20</v>
      </c>
      <c r="D609" s="60" t="s">
        <v>21</v>
      </c>
      <c r="E609" s="60" t="s">
        <v>400</v>
      </c>
      <c r="F609" s="61">
        <v>335</v>
      </c>
      <c r="G609" s="61">
        <v>325</v>
      </c>
      <c r="H609" s="61">
        <v>340</v>
      </c>
      <c r="I609" s="61">
        <v>345</v>
      </c>
      <c r="J609" s="61">
        <v>350</v>
      </c>
      <c r="K609" s="61">
        <v>340</v>
      </c>
      <c r="L609" s="65">
        <f t="shared" si="137"/>
        <v>298.5074626865672</v>
      </c>
      <c r="M609" s="66">
        <f t="shared" si="138"/>
        <v>1492.5373134328358</v>
      </c>
      <c r="N609" s="67">
        <f t="shared" si="139"/>
        <v>1.4925373134328357</v>
      </c>
    </row>
    <row r="610" spans="1:14" ht="15.75">
      <c r="A610" s="63">
        <v>71</v>
      </c>
      <c r="B610" s="64">
        <v>43046</v>
      </c>
      <c r="C610" s="60" t="s">
        <v>20</v>
      </c>
      <c r="D610" s="60" t="s">
        <v>21</v>
      </c>
      <c r="E610" s="60" t="s">
        <v>66</v>
      </c>
      <c r="F610" s="61">
        <v>288.5</v>
      </c>
      <c r="G610" s="61">
        <v>282</v>
      </c>
      <c r="H610" s="61">
        <v>292</v>
      </c>
      <c r="I610" s="61">
        <v>295</v>
      </c>
      <c r="J610" s="61">
        <v>298</v>
      </c>
      <c r="K610" s="61">
        <v>282</v>
      </c>
      <c r="L610" s="65">
        <f t="shared" si="137"/>
        <v>346.6204506065858</v>
      </c>
      <c r="M610" s="66">
        <f t="shared" si="138"/>
        <v>-2253.0329289428078</v>
      </c>
      <c r="N610" s="12">
        <f t="shared" si="139"/>
        <v>-2.2530329289428077</v>
      </c>
    </row>
    <row r="611" spans="1:14" ht="15.75">
      <c r="A611" s="63">
        <v>72</v>
      </c>
      <c r="B611" s="64">
        <v>43045</v>
      </c>
      <c r="C611" s="60" t="s">
        <v>20</v>
      </c>
      <c r="D611" s="60" t="s">
        <v>21</v>
      </c>
      <c r="E611" s="60" t="s">
        <v>398</v>
      </c>
      <c r="F611" s="61">
        <v>157</v>
      </c>
      <c r="G611" s="61">
        <v>151</v>
      </c>
      <c r="H611" s="61">
        <v>159</v>
      </c>
      <c r="I611" s="61">
        <v>162</v>
      </c>
      <c r="J611" s="61">
        <v>165</v>
      </c>
      <c r="K611" s="61">
        <v>165</v>
      </c>
      <c r="L611" s="65">
        <f t="shared" si="137"/>
        <v>636.9426751592357</v>
      </c>
      <c r="M611" s="66">
        <f t="shared" si="138"/>
        <v>5095.541401273886</v>
      </c>
      <c r="N611" s="67">
        <f t="shared" si="139"/>
        <v>5.095541401273885</v>
      </c>
    </row>
    <row r="612" spans="1:14" ht="15.75">
      <c r="A612" s="63">
        <v>73</v>
      </c>
      <c r="B612" s="64">
        <v>43045</v>
      </c>
      <c r="C612" s="60" t="s">
        <v>20</v>
      </c>
      <c r="D612" s="60" t="s">
        <v>21</v>
      </c>
      <c r="E612" s="60" t="s">
        <v>100</v>
      </c>
      <c r="F612" s="61">
        <v>382</v>
      </c>
      <c r="G612" s="61">
        <v>376</v>
      </c>
      <c r="H612" s="61">
        <v>387</v>
      </c>
      <c r="I612" s="61">
        <v>392</v>
      </c>
      <c r="J612" s="61">
        <v>397</v>
      </c>
      <c r="K612" s="61">
        <v>376</v>
      </c>
      <c r="L612" s="65">
        <f t="shared" si="137"/>
        <v>261.78010471204186</v>
      </c>
      <c r="M612" s="66">
        <f aca="true" t="shared" si="140" ref="M612:M617">IF(D612="BUY",(K612-F612)*(L612),(F612-K612)*(L612))</f>
        <v>-1570.6806282722512</v>
      </c>
      <c r="N612" s="12">
        <f t="shared" si="139"/>
        <v>-1.5706806282722514</v>
      </c>
    </row>
    <row r="613" spans="1:14" ht="15.75">
      <c r="A613" s="63">
        <v>74</v>
      </c>
      <c r="B613" s="64">
        <v>43045</v>
      </c>
      <c r="C613" s="60" t="s">
        <v>20</v>
      </c>
      <c r="D613" s="60" t="s">
        <v>21</v>
      </c>
      <c r="E613" s="60" t="s">
        <v>205</v>
      </c>
      <c r="F613" s="61">
        <v>418</v>
      </c>
      <c r="G613" s="61">
        <v>408</v>
      </c>
      <c r="H613" s="61">
        <v>423</v>
      </c>
      <c r="I613" s="61">
        <v>428</v>
      </c>
      <c r="J613" s="61">
        <v>433</v>
      </c>
      <c r="K613" s="61">
        <v>422.9</v>
      </c>
      <c r="L613" s="65">
        <f t="shared" si="137"/>
        <v>239.23444976076556</v>
      </c>
      <c r="M613" s="66">
        <f t="shared" si="140"/>
        <v>1172.2488038277459</v>
      </c>
      <c r="N613" s="67">
        <f aca="true" t="shared" si="141" ref="N613:N618">M613/(L613)/F613%</f>
        <v>1.1722488038277459</v>
      </c>
    </row>
    <row r="614" spans="1:14" ht="15.75">
      <c r="A614" s="63">
        <v>75</v>
      </c>
      <c r="B614" s="64">
        <v>43045</v>
      </c>
      <c r="C614" s="60" t="s">
        <v>20</v>
      </c>
      <c r="D614" s="60" t="s">
        <v>21</v>
      </c>
      <c r="E614" s="60" t="s">
        <v>64</v>
      </c>
      <c r="F614" s="61">
        <v>191</v>
      </c>
      <c r="G614" s="61">
        <v>187</v>
      </c>
      <c r="H614" s="61">
        <v>193</v>
      </c>
      <c r="I614" s="61">
        <v>195</v>
      </c>
      <c r="J614" s="61">
        <v>197</v>
      </c>
      <c r="K614" s="61">
        <v>197</v>
      </c>
      <c r="L614" s="65">
        <f t="shared" si="137"/>
        <v>523.5602094240837</v>
      </c>
      <c r="M614" s="66">
        <f t="shared" si="140"/>
        <v>3141.3612565445023</v>
      </c>
      <c r="N614" s="67">
        <f t="shared" si="141"/>
        <v>3.141361256544503</v>
      </c>
    </row>
    <row r="615" spans="1:14" ht="15.75">
      <c r="A615" s="63">
        <v>76</v>
      </c>
      <c r="B615" s="64">
        <v>43045</v>
      </c>
      <c r="C615" s="60" t="s">
        <v>20</v>
      </c>
      <c r="D615" s="60" t="s">
        <v>21</v>
      </c>
      <c r="E615" s="60" t="s">
        <v>394</v>
      </c>
      <c r="F615" s="61">
        <v>92.5</v>
      </c>
      <c r="G615" s="61">
        <v>89.5</v>
      </c>
      <c r="H615" s="61">
        <v>94</v>
      </c>
      <c r="I615" s="61">
        <v>95.5</v>
      </c>
      <c r="J615" s="61">
        <v>97</v>
      </c>
      <c r="K615" s="61">
        <v>97</v>
      </c>
      <c r="L615" s="65">
        <f t="shared" si="137"/>
        <v>1081.081081081081</v>
      </c>
      <c r="M615" s="66">
        <f t="shared" si="140"/>
        <v>4864.864864864865</v>
      </c>
      <c r="N615" s="67">
        <f t="shared" si="141"/>
        <v>4.864864864864865</v>
      </c>
    </row>
    <row r="616" spans="1:14" ht="15.75">
      <c r="A616" s="63">
        <v>77</v>
      </c>
      <c r="B616" s="64">
        <v>43042</v>
      </c>
      <c r="C616" s="60" t="s">
        <v>20</v>
      </c>
      <c r="D616" s="60" t="s">
        <v>21</v>
      </c>
      <c r="E616" s="60" t="s">
        <v>205</v>
      </c>
      <c r="F616" s="61">
        <v>415</v>
      </c>
      <c r="G616" s="61">
        <v>405</v>
      </c>
      <c r="H616" s="61">
        <v>420</v>
      </c>
      <c r="I616" s="61">
        <v>425</v>
      </c>
      <c r="J616" s="61">
        <v>430</v>
      </c>
      <c r="K616" s="61">
        <v>420</v>
      </c>
      <c r="L616" s="65">
        <f t="shared" si="137"/>
        <v>240.96385542168676</v>
      </c>
      <c r="M616" s="66">
        <f t="shared" si="140"/>
        <v>1204.8192771084339</v>
      </c>
      <c r="N616" s="67">
        <f t="shared" si="141"/>
        <v>1.2048192771084336</v>
      </c>
    </row>
    <row r="617" spans="1:14" ht="15.75">
      <c r="A617" s="63">
        <v>78</v>
      </c>
      <c r="B617" s="64">
        <v>43042</v>
      </c>
      <c r="C617" s="60" t="s">
        <v>20</v>
      </c>
      <c r="D617" s="60" t="s">
        <v>21</v>
      </c>
      <c r="E617" s="60" t="s">
        <v>397</v>
      </c>
      <c r="F617" s="61">
        <v>87.5</v>
      </c>
      <c r="G617" s="61">
        <v>85</v>
      </c>
      <c r="H617" s="61">
        <v>89</v>
      </c>
      <c r="I617" s="61">
        <v>90.5</v>
      </c>
      <c r="J617" s="61">
        <v>92</v>
      </c>
      <c r="K617" s="61">
        <v>92</v>
      </c>
      <c r="L617" s="65">
        <f aca="true" t="shared" si="142" ref="L617:L622">100000/F617</f>
        <v>1142.857142857143</v>
      </c>
      <c r="M617" s="66">
        <f t="shared" si="140"/>
        <v>5142.857142857143</v>
      </c>
      <c r="N617" s="67">
        <f t="shared" si="141"/>
        <v>5.142857142857143</v>
      </c>
    </row>
    <row r="618" spans="1:14" ht="15.75">
      <c r="A618" s="63">
        <v>79</v>
      </c>
      <c r="B618" s="64">
        <v>43042</v>
      </c>
      <c r="C618" s="60" t="s">
        <v>20</v>
      </c>
      <c r="D618" s="60" t="s">
        <v>21</v>
      </c>
      <c r="E618" s="60" t="s">
        <v>298</v>
      </c>
      <c r="F618" s="61">
        <v>485</v>
      </c>
      <c r="G618" s="61">
        <v>475</v>
      </c>
      <c r="H618" s="61">
        <v>490</v>
      </c>
      <c r="I618" s="61">
        <v>495</v>
      </c>
      <c r="J618" s="61">
        <v>490</v>
      </c>
      <c r="K618" s="61">
        <v>475</v>
      </c>
      <c r="L618" s="65">
        <f t="shared" si="142"/>
        <v>206.18556701030928</v>
      </c>
      <c r="M618" s="66">
        <f aca="true" t="shared" si="143" ref="M618:M623">IF(D618="BUY",(K618-F618)*(L618),(F618-K618)*(L618))</f>
        <v>-2061.855670103093</v>
      </c>
      <c r="N618" s="12">
        <f t="shared" si="141"/>
        <v>-2.061855670103093</v>
      </c>
    </row>
    <row r="619" spans="1:14" ht="15.75">
      <c r="A619" s="63">
        <v>80</v>
      </c>
      <c r="B619" s="64">
        <v>43042</v>
      </c>
      <c r="C619" s="60" t="s">
        <v>20</v>
      </c>
      <c r="D619" s="60" t="s">
        <v>21</v>
      </c>
      <c r="E619" s="60" t="s">
        <v>68</v>
      </c>
      <c r="F619" s="61">
        <v>401</v>
      </c>
      <c r="G619" s="61">
        <v>393</v>
      </c>
      <c r="H619" s="61">
        <v>405</v>
      </c>
      <c r="I619" s="61">
        <v>409</v>
      </c>
      <c r="J619" s="61">
        <v>413</v>
      </c>
      <c r="K619" s="61">
        <v>413</v>
      </c>
      <c r="L619" s="65">
        <f t="shared" si="142"/>
        <v>249.37655860349128</v>
      </c>
      <c r="M619" s="66">
        <f t="shared" si="143"/>
        <v>2992.5187032418953</v>
      </c>
      <c r="N619" s="67">
        <f aca="true" t="shared" si="144" ref="N619:N628">M619/(L619)/F619%</f>
        <v>2.9925187032418954</v>
      </c>
    </row>
    <row r="620" spans="1:14" ht="15.75">
      <c r="A620" s="63">
        <v>81</v>
      </c>
      <c r="B620" s="64">
        <v>43042</v>
      </c>
      <c r="C620" s="60" t="s">
        <v>20</v>
      </c>
      <c r="D620" s="60" t="s">
        <v>21</v>
      </c>
      <c r="E620" s="60" t="s">
        <v>145</v>
      </c>
      <c r="F620" s="61">
        <v>297</v>
      </c>
      <c r="G620" s="61">
        <v>289</v>
      </c>
      <c r="H620" s="61">
        <v>301</v>
      </c>
      <c r="I620" s="61">
        <v>305</v>
      </c>
      <c r="J620" s="61">
        <v>309</v>
      </c>
      <c r="K620" s="61">
        <v>309</v>
      </c>
      <c r="L620" s="65">
        <f t="shared" si="142"/>
        <v>336.7003367003367</v>
      </c>
      <c r="M620" s="66">
        <f t="shared" si="143"/>
        <v>4040.4040404040406</v>
      </c>
      <c r="N620" s="67">
        <f t="shared" si="144"/>
        <v>4.04040404040404</v>
      </c>
    </row>
    <row r="621" spans="1:14" ht="15.75">
      <c r="A621" s="63">
        <v>82</v>
      </c>
      <c r="B621" s="64">
        <v>43042</v>
      </c>
      <c r="C621" s="60" t="s">
        <v>20</v>
      </c>
      <c r="D621" s="60" t="s">
        <v>21</v>
      </c>
      <c r="E621" s="60" t="s">
        <v>64</v>
      </c>
      <c r="F621" s="61">
        <v>168</v>
      </c>
      <c r="G621" s="61">
        <v>164</v>
      </c>
      <c r="H621" s="61">
        <v>170</v>
      </c>
      <c r="I621" s="61">
        <v>172</v>
      </c>
      <c r="J621" s="61">
        <v>174</v>
      </c>
      <c r="K621" s="61">
        <v>170</v>
      </c>
      <c r="L621" s="65">
        <f t="shared" si="142"/>
        <v>595.2380952380952</v>
      </c>
      <c r="M621" s="66">
        <f t="shared" si="143"/>
        <v>1190.4761904761904</v>
      </c>
      <c r="N621" s="67">
        <f t="shared" si="144"/>
        <v>1.1904761904761905</v>
      </c>
    </row>
    <row r="622" spans="1:14" ht="15.75">
      <c r="A622" s="63">
        <v>83</v>
      </c>
      <c r="B622" s="64">
        <v>43041</v>
      </c>
      <c r="C622" s="60" t="s">
        <v>20</v>
      </c>
      <c r="D622" s="60" t="s">
        <v>21</v>
      </c>
      <c r="E622" s="60" t="s">
        <v>395</v>
      </c>
      <c r="F622" s="61">
        <v>127</v>
      </c>
      <c r="G622" s="61">
        <v>123</v>
      </c>
      <c r="H622" s="61">
        <v>129</v>
      </c>
      <c r="I622" s="61">
        <v>131</v>
      </c>
      <c r="J622" s="61">
        <v>133</v>
      </c>
      <c r="K622" s="61">
        <v>123</v>
      </c>
      <c r="L622" s="65">
        <f t="shared" si="142"/>
        <v>787.4015748031496</v>
      </c>
      <c r="M622" s="66">
        <f t="shared" si="143"/>
        <v>-3149.6062992125985</v>
      </c>
      <c r="N622" s="12">
        <f t="shared" si="144"/>
        <v>-3.149606299212598</v>
      </c>
    </row>
    <row r="623" spans="1:14" ht="15.75">
      <c r="A623" s="63">
        <v>84</v>
      </c>
      <c r="B623" s="64">
        <v>43041</v>
      </c>
      <c r="C623" s="60" t="s">
        <v>20</v>
      </c>
      <c r="D623" s="60" t="s">
        <v>21</v>
      </c>
      <c r="E623" s="60" t="s">
        <v>394</v>
      </c>
      <c r="F623" s="61">
        <v>84.5</v>
      </c>
      <c r="G623" s="61">
        <v>79</v>
      </c>
      <c r="H623" s="61">
        <v>87.5</v>
      </c>
      <c r="I623" s="61">
        <v>89.5</v>
      </c>
      <c r="J623" s="61">
        <v>91.5</v>
      </c>
      <c r="K623" s="61">
        <v>85.5</v>
      </c>
      <c r="L623" s="65">
        <f aca="true" t="shared" si="145" ref="L623:L628">100000/F623</f>
        <v>1183.4319526627219</v>
      </c>
      <c r="M623" s="66">
        <f t="shared" si="143"/>
        <v>1183.4319526627219</v>
      </c>
      <c r="N623" s="67">
        <f t="shared" si="144"/>
        <v>1.183431952662722</v>
      </c>
    </row>
    <row r="624" spans="1:14" ht="15.75">
      <c r="A624" s="63">
        <v>85</v>
      </c>
      <c r="B624" s="64">
        <v>43041</v>
      </c>
      <c r="C624" s="60" t="s">
        <v>20</v>
      </c>
      <c r="D624" s="60" t="s">
        <v>21</v>
      </c>
      <c r="E624" s="60" t="s">
        <v>387</v>
      </c>
      <c r="F624" s="61">
        <v>644</v>
      </c>
      <c r="G624" s="61">
        <v>632</v>
      </c>
      <c r="H624" s="61">
        <v>650</v>
      </c>
      <c r="I624" s="61">
        <v>656</v>
      </c>
      <c r="J624" s="61">
        <v>662</v>
      </c>
      <c r="K624" s="61">
        <v>650</v>
      </c>
      <c r="L624" s="65">
        <f t="shared" si="145"/>
        <v>155.27950310559007</v>
      </c>
      <c r="M624" s="66">
        <f>IF(D624="BUY",(K624-F624)*(L624),(F624-K624)*(L624))</f>
        <v>931.6770186335405</v>
      </c>
      <c r="N624" s="67">
        <f t="shared" si="144"/>
        <v>0.9316770186335404</v>
      </c>
    </row>
    <row r="625" spans="1:14" ht="15.75">
      <c r="A625" s="63">
        <v>86</v>
      </c>
      <c r="B625" s="64">
        <v>43040</v>
      </c>
      <c r="C625" s="60" t="s">
        <v>20</v>
      </c>
      <c r="D625" s="60" t="s">
        <v>21</v>
      </c>
      <c r="E625" s="60" t="s">
        <v>396</v>
      </c>
      <c r="F625" s="61">
        <v>230</v>
      </c>
      <c r="G625" s="61">
        <v>222</v>
      </c>
      <c r="H625" s="61">
        <v>234</v>
      </c>
      <c r="I625" s="61">
        <v>238</v>
      </c>
      <c r="J625" s="61">
        <v>242</v>
      </c>
      <c r="K625" s="61">
        <v>222</v>
      </c>
      <c r="L625" s="65">
        <f t="shared" si="145"/>
        <v>434.7826086956522</v>
      </c>
      <c r="M625" s="66">
        <f>IF(D625="BUY",(K625-F625)*(L625),(F625-K625)*(L625))</f>
        <v>-3478.2608695652175</v>
      </c>
      <c r="N625" s="12">
        <f t="shared" si="144"/>
        <v>-3.4782608695652177</v>
      </c>
    </row>
    <row r="626" spans="1:14" ht="15.75">
      <c r="A626" s="63">
        <v>87</v>
      </c>
      <c r="B626" s="64">
        <v>43040</v>
      </c>
      <c r="C626" s="60" t="s">
        <v>20</v>
      </c>
      <c r="D626" s="60" t="s">
        <v>21</v>
      </c>
      <c r="E626" s="60" t="s">
        <v>315</v>
      </c>
      <c r="F626" s="61">
        <v>370</v>
      </c>
      <c r="G626" s="61">
        <v>360</v>
      </c>
      <c r="H626" s="61">
        <v>375</v>
      </c>
      <c r="I626" s="61">
        <v>380</v>
      </c>
      <c r="J626" s="61">
        <v>385</v>
      </c>
      <c r="K626" s="61">
        <v>360</v>
      </c>
      <c r="L626" s="65">
        <f t="shared" si="145"/>
        <v>270.27027027027026</v>
      </c>
      <c r="M626" s="66">
        <f>IF(D626="BUY",(K626-F626)*(L626),(F626-K626)*(L626))</f>
        <v>-2702.7027027027025</v>
      </c>
      <c r="N626" s="12">
        <f t="shared" si="144"/>
        <v>-2.7027027027027026</v>
      </c>
    </row>
    <row r="627" spans="1:14" ht="15.75">
      <c r="A627" s="63">
        <v>88</v>
      </c>
      <c r="B627" s="64">
        <v>43040</v>
      </c>
      <c r="C627" s="60" t="s">
        <v>20</v>
      </c>
      <c r="D627" s="60" t="s">
        <v>21</v>
      </c>
      <c r="E627" s="60" t="s">
        <v>374</v>
      </c>
      <c r="F627" s="61">
        <v>112</v>
      </c>
      <c r="G627" s="61">
        <v>108</v>
      </c>
      <c r="H627" s="61">
        <v>114</v>
      </c>
      <c r="I627" s="61">
        <v>116</v>
      </c>
      <c r="J627" s="61">
        <v>118</v>
      </c>
      <c r="K627" s="61">
        <v>114</v>
      </c>
      <c r="L627" s="65">
        <f t="shared" si="145"/>
        <v>892.8571428571429</v>
      </c>
      <c r="M627" s="66">
        <f>IF(D627="BUY",(K627-F627)*(L627),(F627-K627)*(L627))</f>
        <v>1785.7142857142858</v>
      </c>
      <c r="N627" s="67">
        <f t="shared" si="144"/>
        <v>1.7857142857142856</v>
      </c>
    </row>
    <row r="628" spans="1:14" ht="15.75">
      <c r="A628" s="63">
        <v>89</v>
      </c>
      <c r="B628" s="64">
        <v>43040</v>
      </c>
      <c r="C628" s="60" t="s">
        <v>20</v>
      </c>
      <c r="D628" s="60" t="s">
        <v>21</v>
      </c>
      <c r="E628" s="60" t="s">
        <v>393</v>
      </c>
      <c r="F628" s="61">
        <v>300</v>
      </c>
      <c r="G628" s="61">
        <v>292</v>
      </c>
      <c r="H628" s="61">
        <v>304</v>
      </c>
      <c r="I628" s="61">
        <v>308</v>
      </c>
      <c r="J628" s="61">
        <v>312</v>
      </c>
      <c r="K628" s="61">
        <v>304</v>
      </c>
      <c r="L628" s="65">
        <f t="shared" si="145"/>
        <v>333.3333333333333</v>
      </c>
      <c r="M628" s="66">
        <f>IF(D628="BUY",(K628-F628)*(L628),(F628-K628)*(L628))</f>
        <v>1333.3333333333333</v>
      </c>
      <c r="N628" s="67">
        <f t="shared" si="144"/>
        <v>1.3333333333333333</v>
      </c>
    </row>
    <row r="630" spans="1:14" ht="15.75">
      <c r="A630" s="13" t="s">
        <v>26</v>
      </c>
      <c r="B630" s="14"/>
      <c r="C630" s="15"/>
      <c r="D630" s="16"/>
      <c r="E630" s="17"/>
      <c r="F630" s="17"/>
      <c r="G630" s="18"/>
      <c r="H630" s="19"/>
      <c r="I630" s="19"/>
      <c r="J630" s="19"/>
      <c r="K630" s="20"/>
      <c r="L630" s="21"/>
      <c r="N630" s="22"/>
    </row>
    <row r="631" spans="1:12" ht="15.75">
      <c r="A631" s="13" t="s">
        <v>27</v>
      </c>
      <c r="B631" s="23"/>
      <c r="C631" s="15"/>
      <c r="D631" s="16"/>
      <c r="E631" s="17"/>
      <c r="F631" s="17"/>
      <c r="G631" s="18"/>
      <c r="H631" s="17"/>
      <c r="I631" s="17"/>
      <c r="J631" s="17"/>
      <c r="K631" s="20"/>
      <c r="L631" s="21"/>
    </row>
    <row r="632" spans="1:14" ht="15.75">
      <c r="A632" s="13" t="s">
        <v>27</v>
      </c>
      <c r="B632" s="23"/>
      <c r="C632" s="24"/>
      <c r="D632" s="25"/>
      <c r="E632" s="26"/>
      <c r="F632" s="26"/>
      <c r="G632" s="27"/>
      <c r="H632" s="26"/>
      <c r="I632" s="26"/>
      <c r="J632" s="26"/>
      <c r="K632" s="26"/>
      <c r="L632" s="21"/>
      <c r="M632" s="21"/>
      <c r="N632" s="21"/>
    </row>
    <row r="633" spans="1:14" ht="16.5" thickBot="1">
      <c r="A633" s="68"/>
      <c r="B633" s="69"/>
      <c r="C633" s="26"/>
      <c r="D633" s="26"/>
      <c r="E633" s="26"/>
      <c r="F633" s="29"/>
      <c r="G633" s="30"/>
      <c r="H633" s="31" t="s">
        <v>28</v>
      </c>
      <c r="I633" s="31"/>
      <c r="J633" s="29"/>
      <c r="K633" s="29"/>
      <c r="L633" s="70"/>
      <c r="M633" s="71"/>
      <c r="N633" s="72"/>
    </row>
    <row r="634" spans="1:14" ht="15.75">
      <c r="A634" s="68"/>
      <c r="B634" s="69"/>
      <c r="C634" s="84" t="s">
        <v>29</v>
      </c>
      <c r="D634" s="84"/>
      <c r="E634" s="33">
        <v>89</v>
      </c>
      <c r="F634" s="34">
        <f>F635+F636+F637+F638+F639+F640</f>
        <v>100</v>
      </c>
      <c r="G634" s="35">
        <v>89</v>
      </c>
      <c r="H634" s="36">
        <f>G635/G634%</f>
        <v>75.28089887640449</v>
      </c>
      <c r="I634" s="36"/>
      <c r="J634" s="29"/>
      <c r="K634" s="29"/>
      <c r="L634" s="70"/>
      <c r="M634" s="71"/>
      <c r="N634" s="72"/>
    </row>
    <row r="635" spans="1:14" ht="15.75">
      <c r="A635" s="68"/>
      <c r="B635" s="69"/>
      <c r="C635" s="80" t="s">
        <v>30</v>
      </c>
      <c r="D635" s="80"/>
      <c r="E635" s="37">
        <v>67</v>
      </c>
      <c r="F635" s="38">
        <f>(E635/E634)*100</f>
        <v>75.28089887640449</v>
      </c>
      <c r="G635" s="35">
        <v>67</v>
      </c>
      <c r="H635" s="32"/>
      <c r="I635" s="32"/>
      <c r="J635" s="29"/>
      <c r="K635" s="29"/>
      <c r="L635" s="70"/>
      <c r="M635" s="71"/>
      <c r="N635" s="72"/>
    </row>
    <row r="636" spans="1:14" ht="15.75">
      <c r="A636" s="68"/>
      <c r="B636" s="69"/>
      <c r="C636" s="80" t="s">
        <v>32</v>
      </c>
      <c r="D636" s="80"/>
      <c r="E636" s="37">
        <v>0</v>
      </c>
      <c r="F636" s="38">
        <f>(E636/E634)*100</f>
        <v>0</v>
      </c>
      <c r="G636" s="40"/>
      <c r="H636" s="35"/>
      <c r="I636" s="35"/>
      <c r="J636" s="29"/>
      <c r="L636" s="70"/>
      <c r="M636" s="71"/>
      <c r="N636" s="72"/>
    </row>
    <row r="637" spans="1:14" ht="15.75">
      <c r="A637" s="68"/>
      <c r="B637" s="69"/>
      <c r="C637" s="80" t="s">
        <v>33</v>
      </c>
      <c r="D637" s="80"/>
      <c r="E637" s="37">
        <v>0</v>
      </c>
      <c r="F637" s="38">
        <f>(E637/E634)*100</f>
        <v>0</v>
      </c>
      <c r="G637" s="40"/>
      <c r="H637" s="35"/>
      <c r="I637" s="35"/>
      <c r="J637" s="29"/>
      <c r="K637" s="29"/>
      <c r="L637" s="29"/>
      <c r="M637" s="71"/>
      <c r="N637" s="72"/>
    </row>
    <row r="638" spans="1:14" ht="15.75">
      <c r="A638" s="68"/>
      <c r="B638" s="69"/>
      <c r="C638" s="80" t="s">
        <v>34</v>
      </c>
      <c r="D638" s="80"/>
      <c r="E638" s="37">
        <v>22</v>
      </c>
      <c r="F638" s="38">
        <f>(E638/E634)*100</f>
        <v>24.719101123595504</v>
      </c>
      <c r="G638" s="40"/>
      <c r="H638" s="26" t="s">
        <v>35</v>
      </c>
      <c r="I638" s="26"/>
      <c r="J638" s="29"/>
      <c r="K638" s="29"/>
      <c r="L638" s="70"/>
      <c r="M638" s="71"/>
      <c r="N638" s="72"/>
    </row>
    <row r="639" spans="1:14" ht="15.75">
      <c r="A639" s="68"/>
      <c r="B639" s="69"/>
      <c r="C639" s="80" t="s">
        <v>36</v>
      </c>
      <c r="D639" s="80"/>
      <c r="E639" s="37">
        <v>0</v>
      </c>
      <c r="F639" s="38">
        <f>(E639/E634)*100</f>
        <v>0</v>
      </c>
      <c r="G639" s="40"/>
      <c r="H639" s="26"/>
      <c r="I639" s="26"/>
      <c r="J639" s="29"/>
      <c r="K639" s="29"/>
      <c r="L639" s="70"/>
      <c r="M639" s="71"/>
      <c r="N639" s="72"/>
    </row>
    <row r="640" spans="1:14" ht="16.5" thickBot="1">
      <c r="A640" s="68"/>
      <c r="B640" s="69"/>
      <c r="C640" s="81" t="s">
        <v>37</v>
      </c>
      <c r="D640" s="81"/>
      <c r="E640" s="42"/>
      <c r="F640" s="43">
        <f>(E640/E634)*100</f>
        <v>0</v>
      </c>
      <c r="G640" s="40"/>
      <c r="H640" s="26"/>
      <c r="I640" s="26"/>
      <c r="J640" s="29"/>
      <c r="K640" s="29"/>
      <c r="L640" s="70"/>
      <c r="M640" s="71"/>
      <c r="N640" s="72"/>
    </row>
    <row r="641" spans="1:14" ht="15.75">
      <c r="A641" s="45" t="s">
        <v>38</v>
      </c>
      <c r="B641" s="14"/>
      <c r="C641" s="15"/>
      <c r="D641" s="15"/>
      <c r="E641" s="17"/>
      <c r="F641" s="17"/>
      <c r="G641" s="46"/>
      <c r="H641" s="47"/>
      <c r="I641" s="47"/>
      <c r="J641" s="47"/>
      <c r="K641" s="17"/>
      <c r="L641" s="21"/>
      <c r="M641" s="44"/>
      <c r="N641" s="44"/>
    </row>
    <row r="642" spans="1:14" ht="15.75">
      <c r="A642" s="16" t="s">
        <v>39</v>
      </c>
      <c r="B642" s="14"/>
      <c r="C642" s="48"/>
      <c r="D642" s="49"/>
      <c r="E642" s="50"/>
      <c r="F642" s="47"/>
      <c r="G642" s="46"/>
      <c r="H642" s="47"/>
      <c r="I642" s="47"/>
      <c r="J642" s="47"/>
      <c r="K642" s="17"/>
      <c r="L642" s="21"/>
      <c r="M642" s="28"/>
      <c r="N642" s="28"/>
    </row>
    <row r="643" spans="1:14" ht="15.75">
      <c r="A643" s="16" t="s">
        <v>40</v>
      </c>
      <c r="B643" s="14"/>
      <c r="C643" s="15"/>
      <c r="D643" s="49"/>
      <c r="E643" s="50"/>
      <c r="F643" s="47"/>
      <c r="G643" s="46"/>
      <c r="H643" s="51"/>
      <c r="I643" s="51"/>
      <c r="J643" s="51"/>
      <c r="K643" s="17"/>
      <c r="L643" s="21"/>
      <c r="M643" s="21"/>
      <c r="N643" s="21"/>
    </row>
    <row r="644" spans="1:14" ht="15.75">
      <c r="A644" s="16" t="s">
        <v>41</v>
      </c>
      <c r="B644" s="48"/>
      <c r="C644" s="15"/>
      <c r="D644" s="49"/>
      <c r="E644" s="50"/>
      <c r="F644" s="47"/>
      <c r="G644" s="52"/>
      <c r="H644" s="51"/>
      <c r="I644" s="51"/>
      <c r="J644" s="51"/>
      <c r="K644" s="17"/>
      <c r="L644" s="21"/>
      <c r="M644" s="21"/>
      <c r="N644" s="21"/>
    </row>
    <row r="645" spans="1:14" ht="15.75">
      <c r="A645" s="16" t="s">
        <v>42</v>
      </c>
      <c r="B645" s="39"/>
      <c r="C645" s="15"/>
      <c r="D645" s="53"/>
      <c r="E645" s="47"/>
      <c r="F645" s="47"/>
      <c r="G645" s="52"/>
      <c r="H645" s="51"/>
      <c r="I645" s="51"/>
      <c r="J645" s="51"/>
      <c r="K645" s="47"/>
      <c r="L645" s="21"/>
      <c r="M645" s="21"/>
      <c r="N645" s="21"/>
    </row>
    <row r="646" ht="16.5" thickBot="1"/>
    <row r="647" spans="1:14" ht="16.5" thickBot="1">
      <c r="A647" s="89" t="s">
        <v>0</v>
      </c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</row>
    <row r="648" spans="1:14" ht="16.5" thickBo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</row>
    <row r="649" spans="1:14" ht="15.75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</row>
    <row r="650" spans="1:14" ht="15.75">
      <c r="A650" s="90" t="s">
        <v>1</v>
      </c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</row>
    <row r="651" spans="1:14" ht="15.75">
      <c r="A651" s="90" t="s">
        <v>2</v>
      </c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</row>
    <row r="652" spans="1:14" ht="16.5" thickBot="1">
      <c r="A652" s="91" t="s">
        <v>3</v>
      </c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</row>
    <row r="653" spans="1:14" ht="15.75">
      <c r="A653" s="92" t="s">
        <v>342</v>
      </c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</row>
    <row r="654" spans="1:14" ht="15.75">
      <c r="A654" s="92" t="s">
        <v>5</v>
      </c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</row>
    <row r="655" spans="1:14" ht="15.75">
      <c r="A655" s="87" t="s">
        <v>6</v>
      </c>
      <c r="B655" s="82" t="s">
        <v>7</v>
      </c>
      <c r="C655" s="82" t="s">
        <v>8</v>
      </c>
      <c r="D655" s="87" t="s">
        <v>9</v>
      </c>
      <c r="E655" s="82" t="s">
        <v>10</v>
      </c>
      <c r="F655" s="82" t="s">
        <v>11</v>
      </c>
      <c r="G655" s="82" t="s">
        <v>12</v>
      </c>
      <c r="H655" s="82" t="s">
        <v>13</v>
      </c>
      <c r="I655" s="82" t="s">
        <v>14</v>
      </c>
      <c r="J655" s="82" t="s">
        <v>15</v>
      </c>
      <c r="K655" s="85" t="s">
        <v>16</v>
      </c>
      <c r="L655" s="82" t="s">
        <v>17</v>
      </c>
      <c r="M655" s="82" t="s">
        <v>18</v>
      </c>
      <c r="N655" s="82" t="s">
        <v>19</v>
      </c>
    </row>
    <row r="656" spans="1:14" ht="15.75">
      <c r="A656" s="88"/>
      <c r="B656" s="83"/>
      <c r="C656" s="83"/>
      <c r="D656" s="88"/>
      <c r="E656" s="83"/>
      <c r="F656" s="83"/>
      <c r="G656" s="83"/>
      <c r="H656" s="83"/>
      <c r="I656" s="83"/>
      <c r="J656" s="83"/>
      <c r="K656" s="86"/>
      <c r="L656" s="83"/>
      <c r="M656" s="83"/>
      <c r="N656" s="83"/>
    </row>
    <row r="657" spans="1:14" ht="16.5" customHeight="1">
      <c r="A657" s="63">
        <v>1</v>
      </c>
      <c r="B657" s="64">
        <v>43039</v>
      </c>
      <c r="C657" s="60" t="s">
        <v>20</v>
      </c>
      <c r="D657" s="60" t="s">
        <v>21</v>
      </c>
      <c r="E657" s="60" t="s">
        <v>387</v>
      </c>
      <c r="F657" s="61">
        <v>624</v>
      </c>
      <c r="G657" s="61">
        <v>612</v>
      </c>
      <c r="H657" s="61">
        <v>630</v>
      </c>
      <c r="I657" s="61">
        <v>636</v>
      </c>
      <c r="J657" s="61">
        <v>633</v>
      </c>
      <c r="K657" s="61">
        <v>633</v>
      </c>
      <c r="L657" s="65">
        <f aca="true" t="shared" si="146" ref="L657:L669">100000/F657</f>
        <v>160.25641025641025</v>
      </c>
      <c r="M657" s="66">
        <f>IF(D657="BUY",(K657-F657)*(L657),(F657-K657)*(L657))</f>
        <v>1442.3076923076922</v>
      </c>
      <c r="N657" s="67">
        <f>M657/(L657)/F657%</f>
        <v>1.4423076923076923</v>
      </c>
    </row>
    <row r="658" spans="1:14" ht="16.5" customHeight="1">
      <c r="A658" s="63">
        <v>2</v>
      </c>
      <c r="B658" s="64">
        <v>43039</v>
      </c>
      <c r="C658" s="60" t="s">
        <v>20</v>
      </c>
      <c r="D658" s="60" t="s">
        <v>21</v>
      </c>
      <c r="E658" s="60" t="s">
        <v>288</v>
      </c>
      <c r="F658" s="61">
        <v>1700</v>
      </c>
      <c r="G658" s="61">
        <v>1670</v>
      </c>
      <c r="H658" s="61">
        <v>1715</v>
      </c>
      <c r="I658" s="61">
        <v>1730</v>
      </c>
      <c r="J658" s="61">
        <v>1745</v>
      </c>
      <c r="K658" s="61">
        <v>1715</v>
      </c>
      <c r="L658" s="65">
        <f>100000/F658</f>
        <v>58.8235294117647</v>
      </c>
      <c r="M658" s="66">
        <f>IF(D658="BUY",(K658-F658)*(L658),(F658-K658)*(L658))</f>
        <v>882.3529411764705</v>
      </c>
      <c r="N658" s="67">
        <f>M658/(L658)/F658%</f>
        <v>0.8823529411764706</v>
      </c>
    </row>
    <row r="659" spans="1:14" ht="16.5" customHeight="1">
      <c r="A659" s="63">
        <v>3</v>
      </c>
      <c r="B659" s="64">
        <v>43039</v>
      </c>
      <c r="C659" s="60" t="s">
        <v>20</v>
      </c>
      <c r="D659" s="60" t="s">
        <v>21</v>
      </c>
      <c r="E659" s="60" t="s">
        <v>287</v>
      </c>
      <c r="F659" s="61">
        <v>148</v>
      </c>
      <c r="G659" s="61">
        <v>144</v>
      </c>
      <c r="H659" s="61">
        <v>150</v>
      </c>
      <c r="I659" s="61">
        <v>152</v>
      </c>
      <c r="J659" s="61">
        <v>154</v>
      </c>
      <c r="K659" s="61">
        <v>150</v>
      </c>
      <c r="L659" s="65">
        <f>100000/F659</f>
        <v>675.6756756756756</v>
      </c>
      <c r="M659" s="66">
        <f>IF(D659="BUY",(K659-F659)*(L659),(F659-K659)*(L659))</f>
        <v>1351.3513513513512</v>
      </c>
      <c r="N659" s="67">
        <f>M659/(L659)/F659%</f>
        <v>1.3513513513513513</v>
      </c>
    </row>
    <row r="660" spans="1:14" ht="16.5" customHeight="1">
      <c r="A660" s="63">
        <v>4</v>
      </c>
      <c r="B660" s="64">
        <v>43038</v>
      </c>
      <c r="C660" s="60" t="s">
        <v>20</v>
      </c>
      <c r="D660" s="60" t="s">
        <v>21</v>
      </c>
      <c r="E660" s="60" t="s">
        <v>384</v>
      </c>
      <c r="F660" s="61">
        <v>142</v>
      </c>
      <c r="G660" s="61">
        <v>136</v>
      </c>
      <c r="H660" s="61">
        <v>145</v>
      </c>
      <c r="I660" s="61">
        <v>148</v>
      </c>
      <c r="J660" s="61">
        <v>151</v>
      </c>
      <c r="K660" s="61">
        <v>144.9</v>
      </c>
      <c r="L660" s="65">
        <f>100000/F660</f>
        <v>704.2253521126761</v>
      </c>
      <c r="M660" s="66">
        <f>IF(D660="BUY",(K660-F660)*(L660),(F660-K660)*(L660))</f>
        <v>2042.2535211267648</v>
      </c>
      <c r="N660" s="67">
        <f>M660/(L660)/F660%</f>
        <v>2.0422535211267645</v>
      </c>
    </row>
    <row r="661" spans="1:14" ht="16.5" customHeight="1">
      <c r="A661" s="63">
        <v>5</v>
      </c>
      <c r="B661" s="64">
        <v>43038</v>
      </c>
      <c r="C661" s="60" t="s">
        <v>20</v>
      </c>
      <c r="D661" s="60" t="s">
        <v>21</v>
      </c>
      <c r="E661" s="60" t="s">
        <v>381</v>
      </c>
      <c r="F661" s="61">
        <v>208</v>
      </c>
      <c r="G661" s="61">
        <v>202</v>
      </c>
      <c r="H661" s="61">
        <v>211</v>
      </c>
      <c r="I661" s="61">
        <v>214</v>
      </c>
      <c r="J661" s="61">
        <v>217</v>
      </c>
      <c r="K661" s="61">
        <v>202</v>
      </c>
      <c r="L661" s="65">
        <f t="shared" si="146"/>
        <v>480.7692307692308</v>
      </c>
      <c r="M661" s="66">
        <f>IF(D661="BUY",(K661-F661)*(L661),(F661-K661)*(L661))</f>
        <v>-2884.6153846153848</v>
      </c>
      <c r="N661" s="12">
        <f>M661/(L661)/F661%</f>
        <v>-2.8846153846153846</v>
      </c>
    </row>
    <row r="662" spans="1:14" ht="16.5" customHeight="1">
      <c r="A662" s="63">
        <v>6</v>
      </c>
      <c r="B662" s="64">
        <v>43038</v>
      </c>
      <c r="C662" s="60" t="s">
        <v>20</v>
      </c>
      <c r="D662" s="60" t="s">
        <v>21</v>
      </c>
      <c r="E662" s="60" t="s">
        <v>386</v>
      </c>
      <c r="F662" s="61">
        <v>218.5</v>
      </c>
      <c r="G662" s="61">
        <v>210</v>
      </c>
      <c r="H662" s="61">
        <v>223</v>
      </c>
      <c r="I662" s="61">
        <v>227</v>
      </c>
      <c r="J662" s="61">
        <v>231</v>
      </c>
      <c r="K662" s="61">
        <v>223</v>
      </c>
      <c r="L662" s="65">
        <f t="shared" si="146"/>
        <v>457.66590389016017</v>
      </c>
      <c r="M662" s="66">
        <f aca="true" t="shared" si="147" ref="M662:M669">IF(D662="BUY",(K662-F662)*(L662),(F662-K662)*(L662))</f>
        <v>2059.4965675057206</v>
      </c>
      <c r="N662" s="67">
        <f aca="true" t="shared" si="148" ref="N662:N669">M662/(L662)/F662%</f>
        <v>2.059496567505721</v>
      </c>
    </row>
    <row r="663" spans="1:14" ht="16.5" customHeight="1">
      <c r="A663" s="63">
        <v>7</v>
      </c>
      <c r="B663" s="64">
        <v>43038</v>
      </c>
      <c r="C663" s="60" t="s">
        <v>20</v>
      </c>
      <c r="D663" s="60" t="s">
        <v>21</v>
      </c>
      <c r="E663" s="60" t="s">
        <v>203</v>
      </c>
      <c r="F663" s="61">
        <v>430</v>
      </c>
      <c r="G663" s="61">
        <v>420</v>
      </c>
      <c r="H663" s="61">
        <v>135</v>
      </c>
      <c r="I663" s="61">
        <v>440</v>
      </c>
      <c r="J663" s="61">
        <v>445</v>
      </c>
      <c r="K663" s="61">
        <v>440</v>
      </c>
      <c r="L663" s="65">
        <f t="shared" si="146"/>
        <v>232.5581395348837</v>
      </c>
      <c r="M663" s="66">
        <f t="shared" si="147"/>
        <v>2325.581395348837</v>
      </c>
      <c r="N663" s="67">
        <f t="shared" si="148"/>
        <v>2.325581395348837</v>
      </c>
    </row>
    <row r="664" spans="1:14" ht="16.5" customHeight="1">
      <c r="A664" s="63">
        <v>8</v>
      </c>
      <c r="B664" s="64">
        <v>43038</v>
      </c>
      <c r="C664" s="60" t="s">
        <v>20</v>
      </c>
      <c r="D664" s="60" t="s">
        <v>21</v>
      </c>
      <c r="E664" s="60" t="s">
        <v>385</v>
      </c>
      <c r="F664" s="61">
        <v>186</v>
      </c>
      <c r="G664" s="61">
        <v>182</v>
      </c>
      <c r="H664" s="61">
        <v>188</v>
      </c>
      <c r="I664" s="61">
        <v>190</v>
      </c>
      <c r="J664" s="61">
        <v>192</v>
      </c>
      <c r="K664" s="61">
        <v>190</v>
      </c>
      <c r="L664" s="65">
        <f t="shared" si="146"/>
        <v>537.6344086021505</v>
      </c>
      <c r="M664" s="66">
        <f t="shared" si="147"/>
        <v>2150.537634408602</v>
      </c>
      <c r="N664" s="67">
        <f t="shared" si="148"/>
        <v>2.150537634408602</v>
      </c>
    </row>
    <row r="665" spans="1:14" ht="16.5" customHeight="1">
      <c r="A665" s="63">
        <v>9</v>
      </c>
      <c r="B665" s="64">
        <v>43035</v>
      </c>
      <c r="C665" s="60" t="s">
        <v>20</v>
      </c>
      <c r="D665" s="60" t="s">
        <v>21</v>
      </c>
      <c r="E665" s="60" t="s">
        <v>382</v>
      </c>
      <c r="F665" s="61">
        <v>53</v>
      </c>
      <c r="G665" s="61">
        <v>50</v>
      </c>
      <c r="H665" s="61">
        <v>55</v>
      </c>
      <c r="I665" s="61">
        <v>57</v>
      </c>
      <c r="J665" s="61">
        <v>59</v>
      </c>
      <c r="K665" s="61">
        <v>50</v>
      </c>
      <c r="L665" s="65">
        <f t="shared" si="146"/>
        <v>1886.7924528301887</v>
      </c>
      <c r="M665" s="66">
        <f t="shared" si="147"/>
        <v>-5660.377358490567</v>
      </c>
      <c r="N665" s="12">
        <f t="shared" si="148"/>
        <v>-5.660377358490567</v>
      </c>
    </row>
    <row r="666" spans="1:14" ht="17.25" customHeight="1">
      <c r="A666" s="63">
        <v>10</v>
      </c>
      <c r="B666" s="64">
        <v>43035</v>
      </c>
      <c r="C666" s="60" t="s">
        <v>20</v>
      </c>
      <c r="D666" s="60" t="s">
        <v>21</v>
      </c>
      <c r="E666" s="60" t="s">
        <v>272</v>
      </c>
      <c r="F666" s="61">
        <v>548</v>
      </c>
      <c r="G666" s="61">
        <v>838</v>
      </c>
      <c r="H666" s="61">
        <v>553</v>
      </c>
      <c r="I666" s="61">
        <v>558</v>
      </c>
      <c r="J666" s="61">
        <v>563</v>
      </c>
      <c r="K666" s="61">
        <v>553</v>
      </c>
      <c r="L666" s="65">
        <f t="shared" si="146"/>
        <v>182.4817518248175</v>
      </c>
      <c r="M666" s="66">
        <f t="shared" si="147"/>
        <v>912.4087591240875</v>
      </c>
      <c r="N666" s="67">
        <f t="shared" si="148"/>
        <v>0.9124087591240875</v>
      </c>
    </row>
    <row r="667" spans="1:14" ht="16.5" customHeight="1">
      <c r="A667" s="63">
        <v>11</v>
      </c>
      <c r="B667" s="64">
        <v>43035</v>
      </c>
      <c r="C667" s="60" t="s">
        <v>20</v>
      </c>
      <c r="D667" s="60" t="s">
        <v>21</v>
      </c>
      <c r="E667" s="60" t="s">
        <v>383</v>
      </c>
      <c r="F667" s="61">
        <v>174</v>
      </c>
      <c r="G667" s="61">
        <v>170</v>
      </c>
      <c r="H667" s="61">
        <v>176</v>
      </c>
      <c r="I667" s="61">
        <v>178</v>
      </c>
      <c r="J667" s="61">
        <v>180</v>
      </c>
      <c r="K667" s="61">
        <v>180</v>
      </c>
      <c r="L667" s="65">
        <f t="shared" si="146"/>
        <v>574.7126436781609</v>
      </c>
      <c r="M667" s="66">
        <f t="shared" si="147"/>
        <v>3448.2758620689656</v>
      </c>
      <c r="N667" s="67">
        <f t="shared" si="148"/>
        <v>3.4482758620689657</v>
      </c>
    </row>
    <row r="668" spans="1:14" ht="16.5" customHeight="1">
      <c r="A668" s="63">
        <v>12</v>
      </c>
      <c r="B668" s="64">
        <v>43035</v>
      </c>
      <c r="C668" s="60" t="s">
        <v>20</v>
      </c>
      <c r="D668" s="60" t="s">
        <v>21</v>
      </c>
      <c r="E668" s="60" t="s">
        <v>381</v>
      </c>
      <c r="F668" s="61">
        <v>202</v>
      </c>
      <c r="G668" s="61">
        <v>196</v>
      </c>
      <c r="H668" s="61">
        <v>205</v>
      </c>
      <c r="I668" s="61">
        <v>208</v>
      </c>
      <c r="J668" s="61">
        <v>211</v>
      </c>
      <c r="K668" s="61">
        <v>205</v>
      </c>
      <c r="L668" s="65">
        <f t="shared" si="146"/>
        <v>495.0495049504951</v>
      </c>
      <c r="M668" s="66">
        <f t="shared" si="147"/>
        <v>1485.1485148514853</v>
      </c>
      <c r="N668" s="67">
        <f t="shared" si="148"/>
        <v>1.4851485148514851</v>
      </c>
    </row>
    <row r="669" spans="1:14" ht="16.5" customHeight="1">
      <c r="A669" s="63">
        <v>13</v>
      </c>
      <c r="B669" s="64">
        <v>43034</v>
      </c>
      <c r="C669" s="60" t="s">
        <v>20</v>
      </c>
      <c r="D669" s="60" t="s">
        <v>21</v>
      </c>
      <c r="E669" s="60" t="s">
        <v>380</v>
      </c>
      <c r="F669" s="61">
        <v>955</v>
      </c>
      <c r="G669" s="61">
        <v>937</v>
      </c>
      <c r="H669" s="61">
        <v>964</v>
      </c>
      <c r="I669" s="61">
        <v>973</v>
      </c>
      <c r="J669" s="61">
        <v>982</v>
      </c>
      <c r="K669" s="61">
        <v>937</v>
      </c>
      <c r="L669" s="65">
        <f t="shared" si="146"/>
        <v>104.71204188481676</v>
      </c>
      <c r="M669" s="66">
        <f t="shared" si="147"/>
        <v>-1884.8167539267015</v>
      </c>
      <c r="N669" s="12">
        <f t="shared" si="148"/>
        <v>-1.8848167539267013</v>
      </c>
    </row>
    <row r="670" spans="1:14" ht="16.5" customHeight="1">
      <c r="A670" s="63">
        <v>14</v>
      </c>
      <c r="B670" s="64">
        <v>43034</v>
      </c>
      <c r="C670" s="60" t="s">
        <v>20</v>
      </c>
      <c r="D670" s="60" t="s">
        <v>21</v>
      </c>
      <c r="E670" s="60" t="s">
        <v>373</v>
      </c>
      <c r="F670" s="61">
        <v>156</v>
      </c>
      <c r="G670" s="61">
        <v>160</v>
      </c>
      <c r="H670" s="61">
        <v>159</v>
      </c>
      <c r="I670" s="61">
        <v>162</v>
      </c>
      <c r="J670" s="61">
        <v>165</v>
      </c>
      <c r="K670" s="61">
        <v>159</v>
      </c>
      <c r="L670" s="65">
        <f aca="true" t="shared" si="149" ref="L670:L683">100000/F670</f>
        <v>641.025641025641</v>
      </c>
      <c r="M670" s="66">
        <f aca="true" t="shared" si="150" ref="M670:M678">IF(D670="BUY",(K670-F670)*(L670),(F670-K670)*(L670))</f>
        <v>1923.0769230769229</v>
      </c>
      <c r="N670" s="67">
        <f aca="true" t="shared" si="151" ref="N670:N678">M670/(L670)/F670%</f>
        <v>1.923076923076923</v>
      </c>
    </row>
    <row r="671" spans="1:14" ht="16.5" customHeight="1">
      <c r="A671" s="63">
        <v>15</v>
      </c>
      <c r="B671" s="64">
        <v>43034</v>
      </c>
      <c r="C671" s="60" t="s">
        <v>20</v>
      </c>
      <c r="D671" s="60" t="s">
        <v>21</v>
      </c>
      <c r="E671" s="60" t="s">
        <v>370</v>
      </c>
      <c r="F671" s="61">
        <v>518</v>
      </c>
      <c r="G671" s="61">
        <v>508</v>
      </c>
      <c r="H671" s="61">
        <v>523</v>
      </c>
      <c r="I671" s="61">
        <v>528</v>
      </c>
      <c r="J671" s="61">
        <v>533</v>
      </c>
      <c r="K671" s="61">
        <v>508</v>
      </c>
      <c r="L671" s="65">
        <f t="shared" si="149"/>
        <v>193.05019305019306</v>
      </c>
      <c r="M671" s="66">
        <f t="shared" si="150"/>
        <v>-1930.5019305019305</v>
      </c>
      <c r="N671" s="12">
        <f t="shared" si="151"/>
        <v>-1.9305019305019306</v>
      </c>
    </row>
    <row r="672" spans="1:14" ht="16.5" customHeight="1">
      <c r="A672" s="63">
        <v>16</v>
      </c>
      <c r="B672" s="64">
        <v>43033</v>
      </c>
      <c r="C672" s="60" t="s">
        <v>20</v>
      </c>
      <c r="D672" s="60" t="s">
        <v>21</v>
      </c>
      <c r="E672" s="60" t="s">
        <v>379</v>
      </c>
      <c r="F672" s="61">
        <v>136</v>
      </c>
      <c r="G672" s="61">
        <v>130</v>
      </c>
      <c r="H672" s="61">
        <v>139</v>
      </c>
      <c r="I672" s="61">
        <v>142</v>
      </c>
      <c r="J672" s="61">
        <v>145</v>
      </c>
      <c r="K672" s="61">
        <v>139</v>
      </c>
      <c r="L672" s="65">
        <f t="shared" si="149"/>
        <v>735.2941176470588</v>
      </c>
      <c r="M672" s="66">
        <f t="shared" si="150"/>
        <v>2205.8823529411766</v>
      </c>
      <c r="N672" s="67">
        <f t="shared" si="151"/>
        <v>2.2058823529411766</v>
      </c>
    </row>
    <row r="673" spans="1:14" ht="16.5" customHeight="1">
      <c r="A673" s="63">
        <v>17</v>
      </c>
      <c r="B673" s="64">
        <v>43033</v>
      </c>
      <c r="C673" s="60" t="s">
        <v>20</v>
      </c>
      <c r="D673" s="60" t="s">
        <v>21</v>
      </c>
      <c r="E673" s="60" t="s">
        <v>374</v>
      </c>
      <c r="F673" s="61">
        <v>107</v>
      </c>
      <c r="G673" s="61">
        <v>103</v>
      </c>
      <c r="H673" s="61">
        <v>109</v>
      </c>
      <c r="I673" s="61">
        <v>111</v>
      </c>
      <c r="J673" s="61">
        <v>113</v>
      </c>
      <c r="K673" s="61">
        <v>109</v>
      </c>
      <c r="L673" s="65">
        <f t="shared" si="149"/>
        <v>934.5794392523364</v>
      </c>
      <c r="M673" s="66">
        <f t="shared" si="150"/>
        <v>1869.1588785046729</v>
      </c>
      <c r="N673" s="67">
        <f t="shared" si="151"/>
        <v>1.8691588785046729</v>
      </c>
    </row>
    <row r="674" spans="1:14" ht="16.5" customHeight="1">
      <c r="A674" s="63">
        <v>18</v>
      </c>
      <c r="B674" s="64">
        <v>43033</v>
      </c>
      <c r="C674" s="60" t="s">
        <v>20</v>
      </c>
      <c r="D674" s="60" t="s">
        <v>21</v>
      </c>
      <c r="E674" s="60" t="s">
        <v>66</v>
      </c>
      <c r="F674" s="61">
        <v>267</v>
      </c>
      <c r="G674" s="61">
        <v>260</v>
      </c>
      <c r="H674" s="61">
        <v>270</v>
      </c>
      <c r="I674" s="61">
        <v>273</v>
      </c>
      <c r="J674" s="61">
        <v>276</v>
      </c>
      <c r="K674" s="61">
        <v>270</v>
      </c>
      <c r="L674" s="65">
        <f t="shared" si="149"/>
        <v>374.53183520599254</v>
      </c>
      <c r="M674" s="66">
        <f t="shared" si="150"/>
        <v>1123.5955056179776</v>
      </c>
      <c r="N674" s="67">
        <f t="shared" si="151"/>
        <v>1.1235955056179776</v>
      </c>
    </row>
    <row r="675" spans="1:14" ht="16.5" customHeight="1">
      <c r="A675" s="63">
        <v>19</v>
      </c>
      <c r="B675" s="64">
        <v>43033</v>
      </c>
      <c r="C675" s="60" t="s">
        <v>20</v>
      </c>
      <c r="D675" s="60" t="s">
        <v>21</v>
      </c>
      <c r="E675" s="60" t="s">
        <v>145</v>
      </c>
      <c r="F675" s="61">
        <v>255</v>
      </c>
      <c r="G675" s="61">
        <v>248</v>
      </c>
      <c r="H675" s="61">
        <v>258</v>
      </c>
      <c r="I675" s="61">
        <v>261</v>
      </c>
      <c r="J675" s="61">
        <v>264</v>
      </c>
      <c r="K675" s="61">
        <v>248</v>
      </c>
      <c r="L675" s="65">
        <f t="shared" si="149"/>
        <v>392.15686274509807</v>
      </c>
      <c r="M675" s="66">
        <f t="shared" si="150"/>
        <v>-2745.0980392156866</v>
      </c>
      <c r="N675" s="12">
        <f t="shared" si="151"/>
        <v>-2.7450980392156863</v>
      </c>
    </row>
    <row r="676" spans="1:14" ht="16.5" customHeight="1">
      <c r="A676" s="63">
        <v>20</v>
      </c>
      <c r="B676" s="64">
        <v>43033</v>
      </c>
      <c r="C676" s="60" t="s">
        <v>20</v>
      </c>
      <c r="D676" s="60" t="s">
        <v>21</v>
      </c>
      <c r="E676" s="60" t="s">
        <v>378</v>
      </c>
      <c r="F676" s="61">
        <v>900</v>
      </c>
      <c r="G676" s="61">
        <v>880</v>
      </c>
      <c r="H676" s="61">
        <v>910</v>
      </c>
      <c r="I676" s="61">
        <v>920</v>
      </c>
      <c r="J676" s="61">
        <v>930</v>
      </c>
      <c r="K676" s="61">
        <v>920</v>
      </c>
      <c r="L676" s="65">
        <f t="shared" si="149"/>
        <v>111.11111111111111</v>
      </c>
      <c r="M676" s="66">
        <f t="shared" si="150"/>
        <v>2222.222222222222</v>
      </c>
      <c r="N676" s="67">
        <f t="shared" si="151"/>
        <v>2.2222222222222223</v>
      </c>
    </row>
    <row r="677" spans="1:14" ht="16.5" customHeight="1">
      <c r="A677" s="63">
        <v>21</v>
      </c>
      <c r="B677" s="64">
        <v>43032</v>
      </c>
      <c r="C677" s="60" t="s">
        <v>20</v>
      </c>
      <c r="D677" s="60" t="s">
        <v>21</v>
      </c>
      <c r="E677" s="60" t="s">
        <v>376</v>
      </c>
      <c r="F677" s="61">
        <v>404</v>
      </c>
      <c r="G677" s="61">
        <v>394</v>
      </c>
      <c r="H677" s="61">
        <v>409</v>
      </c>
      <c r="I677" s="61">
        <v>414</v>
      </c>
      <c r="J677" s="61">
        <v>419</v>
      </c>
      <c r="K677" s="61">
        <v>409</v>
      </c>
      <c r="L677" s="65">
        <f t="shared" si="149"/>
        <v>247.52475247524754</v>
      </c>
      <c r="M677" s="66">
        <f t="shared" si="150"/>
        <v>1237.6237623762377</v>
      </c>
      <c r="N677" s="67">
        <f t="shared" si="151"/>
        <v>1.2376237623762376</v>
      </c>
    </row>
    <row r="678" spans="1:14" ht="16.5" customHeight="1">
      <c r="A678" s="63">
        <v>22</v>
      </c>
      <c r="B678" s="64">
        <v>43032</v>
      </c>
      <c r="C678" s="60" t="s">
        <v>20</v>
      </c>
      <c r="D678" s="60" t="s">
        <v>21</v>
      </c>
      <c r="E678" s="60" t="s">
        <v>289</v>
      </c>
      <c r="F678" s="61">
        <v>153</v>
      </c>
      <c r="G678" s="61">
        <v>148</v>
      </c>
      <c r="H678" s="61">
        <v>156</v>
      </c>
      <c r="I678" s="61">
        <v>159</v>
      </c>
      <c r="J678" s="61">
        <v>162</v>
      </c>
      <c r="K678" s="61">
        <v>148</v>
      </c>
      <c r="L678" s="65">
        <f t="shared" si="149"/>
        <v>653.59477124183</v>
      </c>
      <c r="M678" s="66">
        <f t="shared" si="150"/>
        <v>-3267.97385620915</v>
      </c>
      <c r="N678" s="12">
        <f t="shared" si="151"/>
        <v>-3.2679738562091503</v>
      </c>
    </row>
    <row r="679" spans="1:14" ht="16.5" customHeight="1">
      <c r="A679" s="63">
        <v>23</v>
      </c>
      <c r="B679" s="64">
        <v>43032</v>
      </c>
      <c r="C679" s="60" t="s">
        <v>20</v>
      </c>
      <c r="D679" s="60" t="s">
        <v>21</v>
      </c>
      <c r="E679" s="60" t="s">
        <v>375</v>
      </c>
      <c r="F679" s="61">
        <v>111</v>
      </c>
      <c r="G679" s="61">
        <v>107</v>
      </c>
      <c r="H679" s="61">
        <v>113</v>
      </c>
      <c r="I679" s="61">
        <v>115</v>
      </c>
      <c r="J679" s="61">
        <v>117</v>
      </c>
      <c r="K679" s="61">
        <v>113</v>
      </c>
      <c r="L679" s="65">
        <f t="shared" si="149"/>
        <v>900.9009009009009</v>
      </c>
      <c r="M679" s="66">
        <f>IF(D679="BUY",(K679-F679)*(L679),(F679-K679)*(L679))</f>
        <v>1801.8018018018017</v>
      </c>
      <c r="N679" s="67">
        <f>M679/(L679)/F679%</f>
        <v>1.8018018018018016</v>
      </c>
    </row>
    <row r="680" spans="1:14" ht="16.5" customHeight="1">
      <c r="A680" s="63">
        <v>24</v>
      </c>
      <c r="B680" s="64">
        <v>43032</v>
      </c>
      <c r="C680" s="60" t="s">
        <v>20</v>
      </c>
      <c r="D680" s="60" t="s">
        <v>21</v>
      </c>
      <c r="E680" s="60" t="s">
        <v>145</v>
      </c>
      <c r="F680" s="61">
        <v>233</v>
      </c>
      <c r="G680" s="61">
        <v>227</v>
      </c>
      <c r="H680" s="61">
        <v>236</v>
      </c>
      <c r="I680" s="61">
        <v>239</v>
      </c>
      <c r="J680" s="61">
        <v>242</v>
      </c>
      <c r="K680" s="61">
        <v>242</v>
      </c>
      <c r="L680" s="65">
        <f t="shared" si="149"/>
        <v>429.18454935622316</v>
      </c>
      <c r="M680" s="66">
        <f>IF(D680="BUY",(K680-F680)*(L680),(F680-K680)*(L680))</f>
        <v>3862.6609442060085</v>
      </c>
      <c r="N680" s="67">
        <f>M680/(L680)/F680%</f>
        <v>3.8626609442060085</v>
      </c>
    </row>
    <row r="681" spans="1:14" ht="16.5" customHeight="1">
      <c r="A681" s="63">
        <v>25</v>
      </c>
      <c r="B681" s="64">
        <v>43032</v>
      </c>
      <c r="C681" s="60" t="s">
        <v>20</v>
      </c>
      <c r="D681" s="60" t="s">
        <v>21</v>
      </c>
      <c r="E681" s="60" t="s">
        <v>374</v>
      </c>
      <c r="F681" s="61">
        <v>100</v>
      </c>
      <c r="G681" s="61">
        <v>97</v>
      </c>
      <c r="H681" s="61">
        <v>102</v>
      </c>
      <c r="I681" s="61">
        <v>104</v>
      </c>
      <c r="J681" s="61">
        <v>106</v>
      </c>
      <c r="K681" s="61">
        <v>102</v>
      </c>
      <c r="L681" s="65">
        <f t="shared" si="149"/>
        <v>1000</v>
      </c>
      <c r="M681" s="66">
        <f>IF(D681="BUY",(K681-F681)*(L681),(F681-K681)*(L681))</f>
        <v>2000</v>
      </c>
      <c r="N681" s="67">
        <f>M681/(L681)/F681%</f>
        <v>2</v>
      </c>
    </row>
    <row r="682" spans="1:14" ht="16.5" customHeight="1">
      <c r="A682" s="63">
        <v>26</v>
      </c>
      <c r="B682" s="64">
        <v>43032</v>
      </c>
      <c r="C682" s="60" t="s">
        <v>20</v>
      </c>
      <c r="D682" s="60" t="s">
        <v>21</v>
      </c>
      <c r="E682" s="60" t="s">
        <v>373</v>
      </c>
      <c r="F682" s="61">
        <v>145</v>
      </c>
      <c r="G682" s="61">
        <v>140</v>
      </c>
      <c r="H682" s="61">
        <v>148</v>
      </c>
      <c r="I682" s="61">
        <v>151</v>
      </c>
      <c r="J682" s="61">
        <v>154</v>
      </c>
      <c r="K682" s="61">
        <v>148</v>
      </c>
      <c r="L682" s="65">
        <f t="shared" si="149"/>
        <v>689.6551724137931</v>
      </c>
      <c r="M682" s="66">
        <f>IF(D682="BUY",(K682-F682)*(L682),(F682-K682)*(L682))</f>
        <v>2068.9655172413795</v>
      </c>
      <c r="N682" s="67">
        <f>M682/(L682)/F682%</f>
        <v>2.0689655172413794</v>
      </c>
    </row>
    <row r="683" spans="1:14" ht="16.5" customHeight="1">
      <c r="A683" s="63">
        <v>27</v>
      </c>
      <c r="B683" s="64">
        <v>43031</v>
      </c>
      <c r="C683" s="60" t="s">
        <v>20</v>
      </c>
      <c r="D683" s="60" t="s">
        <v>21</v>
      </c>
      <c r="E683" s="60" t="s">
        <v>373</v>
      </c>
      <c r="F683" s="61">
        <v>140</v>
      </c>
      <c r="G683" s="61">
        <v>135</v>
      </c>
      <c r="H683" s="61">
        <v>143</v>
      </c>
      <c r="I683" s="61">
        <v>146</v>
      </c>
      <c r="J683" s="61">
        <v>149</v>
      </c>
      <c r="K683" s="61">
        <v>143</v>
      </c>
      <c r="L683" s="65">
        <f t="shared" si="149"/>
        <v>714.2857142857143</v>
      </c>
      <c r="M683" s="66">
        <f>IF(D683="BUY",(K683-F683)*(L683),(F683-K683)*(L683))</f>
        <v>2142.857142857143</v>
      </c>
      <c r="N683" s="67">
        <f>M683/(L683)/F683%</f>
        <v>2.142857142857143</v>
      </c>
    </row>
    <row r="684" spans="1:14" ht="16.5" customHeight="1">
      <c r="A684" s="63">
        <v>28</v>
      </c>
      <c r="B684" s="64">
        <v>43031</v>
      </c>
      <c r="C684" s="60" t="s">
        <v>20</v>
      </c>
      <c r="D684" s="60" t="s">
        <v>21</v>
      </c>
      <c r="E684" s="60" t="s">
        <v>372</v>
      </c>
      <c r="F684" s="61">
        <v>172</v>
      </c>
      <c r="G684" s="61">
        <v>168</v>
      </c>
      <c r="H684" s="61">
        <v>174</v>
      </c>
      <c r="I684" s="61">
        <v>176</v>
      </c>
      <c r="J684" s="61">
        <v>178</v>
      </c>
      <c r="K684" s="61">
        <v>176</v>
      </c>
      <c r="L684" s="65">
        <f aca="true" t="shared" si="152" ref="L684:L689">100000/F684</f>
        <v>581.3953488372093</v>
      </c>
      <c r="M684" s="66">
        <f aca="true" t="shared" si="153" ref="M684:M689">IF(D684="BUY",(K684-F684)*(L684),(F684-K684)*(L684))</f>
        <v>2325.5813953488373</v>
      </c>
      <c r="N684" s="67">
        <f aca="true" t="shared" si="154" ref="N684:N689">M684/(L684)/F684%</f>
        <v>2.3255813953488373</v>
      </c>
    </row>
    <row r="685" spans="1:14" ht="16.5" customHeight="1">
      <c r="A685" s="63">
        <v>29</v>
      </c>
      <c r="B685" s="64">
        <v>43031</v>
      </c>
      <c r="C685" s="60" t="s">
        <v>20</v>
      </c>
      <c r="D685" s="60" t="s">
        <v>21</v>
      </c>
      <c r="E685" s="60" t="s">
        <v>145</v>
      </c>
      <c r="F685" s="61">
        <v>226</v>
      </c>
      <c r="G685" s="61">
        <v>220</v>
      </c>
      <c r="H685" s="61">
        <v>229</v>
      </c>
      <c r="I685" s="61">
        <v>232</v>
      </c>
      <c r="J685" s="61">
        <v>235</v>
      </c>
      <c r="K685" s="61">
        <v>220</v>
      </c>
      <c r="L685" s="65">
        <f t="shared" si="152"/>
        <v>442.4778761061947</v>
      </c>
      <c r="M685" s="66">
        <f t="shared" si="153"/>
        <v>-2654.867256637168</v>
      </c>
      <c r="N685" s="12">
        <f t="shared" si="154"/>
        <v>-2.654867256637168</v>
      </c>
    </row>
    <row r="686" spans="1:14" ht="16.5" customHeight="1">
      <c r="A686" s="63">
        <v>30</v>
      </c>
      <c r="B686" s="64">
        <v>43031</v>
      </c>
      <c r="C686" s="60" t="s">
        <v>20</v>
      </c>
      <c r="D686" s="60" t="s">
        <v>21</v>
      </c>
      <c r="E686" s="60" t="s">
        <v>371</v>
      </c>
      <c r="F686" s="61">
        <v>265</v>
      </c>
      <c r="G686" s="61">
        <v>258</v>
      </c>
      <c r="H686" s="61">
        <v>269</v>
      </c>
      <c r="I686" s="61">
        <v>273</v>
      </c>
      <c r="J686" s="61">
        <v>277</v>
      </c>
      <c r="K686" s="61">
        <v>258</v>
      </c>
      <c r="L686" s="65">
        <f t="shared" si="152"/>
        <v>377.35849056603774</v>
      </c>
      <c r="M686" s="66">
        <f t="shared" si="153"/>
        <v>-2641.509433962264</v>
      </c>
      <c r="N686" s="12">
        <f t="shared" si="154"/>
        <v>-2.6415094339622645</v>
      </c>
    </row>
    <row r="687" spans="1:14" ht="16.5" customHeight="1">
      <c r="A687" s="63">
        <v>31</v>
      </c>
      <c r="B687" s="64">
        <v>43031</v>
      </c>
      <c r="C687" s="60" t="s">
        <v>20</v>
      </c>
      <c r="D687" s="60" t="s">
        <v>21</v>
      </c>
      <c r="E687" s="60" t="s">
        <v>370</v>
      </c>
      <c r="F687" s="61">
        <v>490</v>
      </c>
      <c r="G687" s="61">
        <v>480</v>
      </c>
      <c r="H687" s="61">
        <v>495</v>
      </c>
      <c r="I687" s="61">
        <v>500</v>
      </c>
      <c r="J687" s="61">
        <v>505</v>
      </c>
      <c r="K687" s="61">
        <v>500</v>
      </c>
      <c r="L687" s="65">
        <f t="shared" si="152"/>
        <v>204.08163265306123</v>
      </c>
      <c r="M687" s="66">
        <f t="shared" si="153"/>
        <v>2040.8163265306123</v>
      </c>
      <c r="N687" s="67">
        <f t="shared" si="154"/>
        <v>2.0408163265306123</v>
      </c>
    </row>
    <row r="688" spans="1:14" ht="16.5" customHeight="1">
      <c r="A688" s="63">
        <v>32</v>
      </c>
      <c r="B688" s="64">
        <v>43031</v>
      </c>
      <c r="C688" s="60" t="s">
        <v>20</v>
      </c>
      <c r="D688" s="60" t="s">
        <v>21</v>
      </c>
      <c r="E688" s="60" t="s">
        <v>369</v>
      </c>
      <c r="F688" s="61">
        <v>280</v>
      </c>
      <c r="G688" s="61">
        <v>273</v>
      </c>
      <c r="H688" s="61">
        <v>284</v>
      </c>
      <c r="I688" s="61">
        <v>288</v>
      </c>
      <c r="J688" s="61">
        <v>292</v>
      </c>
      <c r="K688" s="61">
        <v>284</v>
      </c>
      <c r="L688" s="65">
        <f t="shared" si="152"/>
        <v>357.14285714285717</v>
      </c>
      <c r="M688" s="66">
        <f t="shared" si="153"/>
        <v>1428.5714285714287</v>
      </c>
      <c r="N688" s="67">
        <f t="shared" si="154"/>
        <v>1.4285714285714286</v>
      </c>
    </row>
    <row r="689" spans="1:14" ht="16.5" customHeight="1">
      <c r="A689" s="63">
        <v>33</v>
      </c>
      <c r="B689" s="64">
        <v>43026</v>
      </c>
      <c r="C689" s="60" t="s">
        <v>20</v>
      </c>
      <c r="D689" s="60" t="s">
        <v>21</v>
      </c>
      <c r="E689" s="60" t="s">
        <v>368</v>
      </c>
      <c r="F689" s="61">
        <v>256</v>
      </c>
      <c r="G689" s="61">
        <v>260</v>
      </c>
      <c r="H689" s="61">
        <v>260</v>
      </c>
      <c r="I689" s="61">
        <v>263</v>
      </c>
      <c r="J689" s="61">
        <v>266</v>
      </c>
      <c r="K689" s="61">
        <v>263</v>
      </c>
      <c r="L689" s="65">
        <f t="shared" si="152"/>
        <v>390.625</v>
      </c>
      <c r="M689" s="66">
        <f t="shared" si="153"/>
        <v>2734.375</v>
      </c>
      <c r="N689" s="67">
        <f t="shared" si="154"/>
        <v>2.734375</v>
      </c>
    </row>
    <row r="690" spans="1:14" ht="16.5" customHeight="1">
      <c r="A690" s="63">
        <v>34</v>
      </c>
      <c r="B690" s="64">
        <v>43026</v>
      </c>
      <c r="C690" s="60" t="s">
        <v>20</v>
      </c>
      <c r="D690" s="60" t="s">
        <v>21</v>
      </c>
      <c r="E690" s="60" t="s">
        <v>367</v>
      </c>
      <c r="F690" s="61">
        <v>418</v>
      </c>
      <c r="G690" s="61">
        <v>409</v>
      </c>
      <c r="H690" s="61">
        <v>423</v>
      </c>
      <c r="I690" s="61">
        <v>428</v>
      </c>
      <c r="J690" s="61">
        <v>433</v>
      </c>
      <c r="K690" s="61">
        <v>428</v>
      </c>
      <c r="L690" s="65">
        <f aca="true" t="shared" si="155" ref="L690:L695">100000/F690</f>
        <v>239.23444976076556</v>
      </c>
      <c r="M690" s="66">
        <f aca="true" t="shared" si="156" ref="M690:M695">IF(D690="BUY",(K690-F690)*(L690),(F690-K690)*(L690))</f>
        <v>2392.3444976076557</v>
      </c>
      <c r="N690" s="67">
        <f aca="true" t="shared" si="157" ref="N690:N695">M690/(L690)/F690%</f>
        <v>2.3923444976076556</v>
      </c>
    </row>
    <row r="691" spans="1:14" ht="16.5" customHeight="1">
      <c r="A691" s="63">
        <v>35</v>
      </c>
      <c r="B691" s="64">
        <v>43025</v>
      </c>
      <c r="C691" s="60" t="s">
        <v>20</v>
      </c>
      <c r="D691" s="60" t="s">
        <v>21</v>
      </c>
      <c r="E691" s="60" t="s">
        <v>365</v>
      </c>
      <c r="F691" s="61">
        <v>633</v>
      </c>
      <c r="G691" s="61">
        <v>617</v>
      </c>
      <c r="H691" s="61">
        <v>641</v>
      </c>
      <c r="I691" s="61">
        <v>650</v>
      </c>
      <c r="J691" s="61">
        <v>658</v>
      </c>
      <c r="K691" s="61">
        <v>617</v>
      </c>
      <c r="L691" s="65">
        <f t="shared" si="155"/>
        <v>157.9778830963665</v>
      </c>
      <c r="M691" s="66">
        <f t="shared" si="156"/>
        <v>-2527.646129541864</v>
      </c>
      <c r="N691" s="12">
        <f t="shared" si="157"/>
        <v>-2.527646129541864</v>
      </c>
    </row>
    <row r="692" spans="1:14" ht="16.5" customHeight="1">
      <c r="A692" s="63">
        <v>36</v>
      </c>
      <c r="B692" s="64">
        <v>43025</v>
      </c>
      <c r="C692" s="60" t="s">
        <v>20</v>
      </c>
      <c r="D692" s="60" t="s">
        <v>21</v>
      </c>
      <c r="E692" s="60" t="s">
        <v>161</v>
      </c>
      <c r="F692" s="61">
        <v>480</v>
      </c>
      <c r="G692" s="61">
        <v>470</v>
      </c>
      <c r="H692" s="61">
        <v>485</v>
      </c>
      <c r="I692" s="61">
        <v>490</v>
      </c>
      <c r="J692" s="61">
        <v>495</v>
      </c>
      <c r="K692" s="61">
        <v>470</v>
      </c>
      <c r="L692" s="65">
        <f t="shared" si="155"/>
        <v>208.33333333333334</v>
      </c>
      <c r="M692" s="66">
        <f t="shared" si="156"/>
        <v>-2083.3333333333335</v>
      </c>
      <c r="N692" s="12">
        <f t="shared" si="157"/>
        <v>-2.0833333333333335</v>
      </c>
    </row>
    <row r="693" spans="1:14" ht="16.5" customHeight="1">
      <c r="A693" s="63">
        <v>37</v>
      </c>
      <c r="B693" s="64">
        <v>43025</v>
      </c>
      <c r="C693" s="60" t="s">
        <v>20</v>
      </c>
      <c r="D693" s="60" t="s">
        <v>21</v>
      </c>
      <c r="E693" s="60" t="s">
        <v>364</v>
      </c>
      <c r="F693" s="61">
        <v>205</v>
      </c>
      <c r="G693" s="61">
        <v>200</v>
      </c>
      <c r="H693" s="61">
        <v>208</v>
      </c>
      <c r="I693" s="61">
        <v>211</v>
      </c>
      <c r="J693" s="61">
        <v>214</v>
      </c>
      <c r="K693" s="61">
        <v>211</v>
      </c>
      <c r="L693" s="65">
        <f t="shared" si="155"/>
        <v>487.8048780487805</v>
      </c>
      <c r="M693" s="66">
        <f t="shared" si="156"/>
        <v>2926.829268292683</v>
      </c>
      <c r="N693" s="67">
        <f t="shared" si="157"/>
        <v>2.9268292682926833</v>
      </c>
    </row>
    <row r="694" spans="1:14" ht="16.5" customHeight="1">
      <c r="A694" s="63">
        <v>38</v>
      </c>
      <c r="B694" s="64">
        <v>43025</v>
      </c>
      <c r="C694" s="60" t="s">
        <v>20</v>
      </c>
      <c r="D694" s="60" t="s">
        <v>21</v>
      </c>
      <c r="E694" s="60" t="s">
        <v>59</v>
      </c>
      <c r="F694" s="61">
        <v>461.5</v>
      </c>
      <c r="G694" s="61">
        <v>452</v>
      </c>
      <c r="H694" s="61">
        <v>466</v>
      </c>
      <c r="I694" s="61">
        <v>471</v>
      </c>
      <c r="J694" s="61">
        <v>476</v>
      </c>
      <c r="K694" s="61">
        <v>466</v>
      </c>
      <c r="L694" s="65">
        <f t="shared" si="155"/>
        <v>216.68472372697724</v>
      </c>
      <c r="M694" s="66">
        <f t="shared" si="156"/>
        <v>975.0812567713975</v>
      </c>
      <c r="N694" s="67">
        <f t="shared" si="157"/>
        <v>0.9750812567713976</v>
      </c>
    </row>
    <row r="695" spans="1:14" ht="16.5" customHeight="1">
      <c r="A695" s="63">
        <v>39</v>
      </c>
      <c r="B695" s="64">
        <v>43024</v>
      </c>
      <c r="C695" s="60" t="s">
        <v>20</v>
      </c>
      <c r="D695" s="60" t="s">
        <v>21</v>
      </c>
      <c r="E695" s="60" t="s">
        <v>218</v>
      </c>
      <c r="F695" s="61">
        <v>1555</v>
      </c>
      <c r="G695" s="61">
        <v>1524</v>
      </c>
      <c r="H695" s="61">
        <v>1570</v>
      </c>
      <c r="I695" s="61">
        <v>1585</v>
      </c>
      <c r="J695" s="61">
        <v>1600</v>
      </c>
      <c r="K695" s="61">
        <v>1570</v>
      </c>
      <c r="L695" s="65">
        <f t="shared" si="155"/>
        <v>64.30868167202573</v>
      </c>
      <c r="M695" s="66">
        <f t="shared" si="156"/>
        <v>964.6302250803859</v>
      </c>
      <c r="N695" s="67">
        <f t="shared" si="157"/>
        <v>0.9646302250803858</v>
      </c>
    </row>
    <row r="696" spans="1:14" ht="16.5" customHeight="1">
      <c r="A696" s="63">
        <v>40</v>
      </c>
      <c r="B696" s="64">
        <v>43024</v>
      </c>
      <c r="C696" s="60" t="s">
        <v>20</v>
      </c>
      <c r="D696" s="60" t="s">
        <v>21</v>
      </c>
      <c r="E696" s="60" t="s">
        <v>363</v>
      </c>
      <c r="F696" s="61">
        <v>452</v>
      </c>
      <c r="G696" s="61">
        <v>441</v>
      </c>
      <c r="H696" s="61">
        <v>458</v>
      </c>
      <c r="I696" s="61">
        <v>464</v>
      </c>
      <c r="J696" s="61">
        <v>470</v>
      </c>
      <c r="K696" s="61">
        <v>458</v>
      </c>
      <c r="L696" s="65">
        <f aca="true" t="shared" si="158" ref="L696:L704">100000/F696</f>
        <v>221.23893805309734</v>
      </c>
      <c r="M696" s="66">
        <f aca="true" t="shared" si="159" ref="M696:M702">IF(D696="BUY",(K696-F696)*(L696),(F696-K696)*(L696))</f>
        <v>1327.433628318584</v>
      </c>
      <c r="N696" s="67">
        <f aca="true" t="shared" si="160" ref="N696:N702">M696/(L696)/F696%</f>
        <v>1.327433628318584</v>
      </c>
    </row>
    <row r="697" spans="1:14" ht="16.5" customHeight="1">
      <c r="A697" s="63">
        <v>41</v>
      </c>
      <c r="B697" s="64">
        <v>43024</v>
      </c>
      <c r="C697" s="60" t="s">
        <v>20</v>
      </c>
      <c r="D697" s="60" t="s">
        <v>21</v>
      </c>
      <c r="E697" s="60" t="s">
        <v>363</v>
      </c>
      <c r="F697" s="61">
        <v>443</v>
      </c>
      <c r="G697" s="61">
        <v>433</v>
      </c>
      <c r="H697" s="61">
        <v>448</v>
      </c>
      <c r="I697" s="61">
        <v>453</v>
      </c>
      <c r="J697" s="61">
        <v>458</v>
      </c>
      <c r="K697" s="61">
        <v>458</v>
      </c>
      <c r="L697" s="65">
        <f t="shared" si="158"/>
        <v>225.73363431151242</v>
      </c>
      <c r="M697" s="66">
        <f t="shared" si="159"/>
        <v>3386.004514672686</v>
      </c>
      <c r="N697" s="67">
        <f t="shared" si="160"/>
        <v>3.3860045146726865</v>
      </c>
    </row>
    <row r="698" spans="1:14" ht="16.5" customHeight="1">
      <c r="A698" s="63">
        <v>42</v>
      </c>
      <c r="B698" s="64">
        <v>43024</v>
      </c>
      <c r="C698" s="60" t="s">
        <v>20</v>
      </c>
      <c r="D698" s="60" t="s">
        <v>21</v>
      </c>
      <c r="E698" s="60" t="s">
        <v>362</v>
      </c>
      <c r="F698" s="61">
        <v>600</v>
      </c>
      <c r="G698" s="61">
        <v>589</v>
      </c>
      <c r="H698" s="61">
        <v>606</v>
      </c>
      <c r="I698" s="61">
        <v>612</v>
      </c>
      <c r="J698" s="61">
        <v>618</v>
      </c>
      <c r="K698" s="61">
        <v>606</v>
      </c>
      <c r="L698" s="65">
        <f t="shared" si="158"/>
        <v>166.66666666666666</v>
      </c>
      <c r="M698" s="66">
        <f t="shared" si="159"/>
        <v>1000</v>
      </c>
      <c r="N698" s="67">
        <f t="shared" si="160"/>
        <v>1</v>
      </c>
    </row>
    <row r="699" spans="1:14" ht="16.5" customHeight="1">
      <c r="A699" s="63">
        <v>43</v>
      </c>
      <c r="B699" s="64">
        <v>43024</v>
      </c>
      <c r="C699" s="60" t="s">
        <v>20</v>
      </c>
      <c r="D699" s="60" t="s">
        <v>21</v>
      </c>
      <c r="E699" s="60" t="s">
        <v>361</v>
      </c>
      <c r="F699" s="61">
        <v>195</v>
      </c>
      <c r="G699" s="61">
        <v>190</v>
      </c>
      <c r="H699" s="61">
        <v>198</v>
      </c>
      <c r="I699" s="61">
        <v>202</v>
      </c>
      <c r="J699" s="61">
        <v>205</v>
      </c>
      <c r="K699" s="61">
        <v>205</v>
      </c>
      <c r="L699" s="65">
        <f t="shared" si="158"/>
        <v>512.8205128205128</v>
      </c>
      <c r="M699" s="66">
        <f t="shared" si="159"/>
        <v>5128.205128205128</v>
      </c>
      <c r="N699" s="67">
        <f t="shared" si="160"/>
        <v>5.128205128205129</v>
      </c>
    </row>
    <row r="700" spans="1:14" ht="16.5" customHeight="1">
      <c r="A700" s="63">
        <v>44</v>
      </c>
      <c r="B700" s="64">
        <v>43024</v>
      </c>
      <c r="C700" s="60" t="s">
        <v>20</v>
      </c>
      <c r="D700" s="60" t="s">
        <v>21</v>
      </c>
      <c r="E700" s="60" t="s">
        <v>360</v>
      </c>
      <c r="F700" s="61">
        <v>217</v>
      </c>
      <c r="G700" s="61">
        <v>211</v>
      </c>
      <c r="H700" s="61">
        <v>220</v>
      </c>
      <c r="I700" s="61">
        <v>223</v>
      </c>
      <c r="J700" s="61">
        <v>226</v>
      </c>
      <c r="K700" s="61">
        <v>226</v>
      </c>
      <c r="L700" s="65">
        <f t="shared" si="158"/>
        <v>460.8294930875576</v>
      </c>
      <c r="M700" s="66">
        <f t="shared" si="159"/>
        <v>4147.465437788018</v>
      </c>
      <c r="N700" s="67">
        <f t="shared" si="160"/>
        <v>4.147465437788019</v>
      </c>
    </row>
    <row r="701" spans="1:14" ht="16.5" customHeight="1">
      <c r="A701" s="63">
        <v>45</v>
      </c>
      <c r="B701" s="64">
        <v>43021</v>
      </c>
      <c r="C701" s="60" t="s">
        <v>20</v>
      </c>
      <c r="D701" s="60" t="s">
        <v>21</v>
      </c>
      <c r="E701" s="60" t="s">
        <v>359</v>
      </c>
      <c r="F701" s="61">
        <v>287</v>
      </c>
      <c r="G701" s="61">
        <v>280</v>
      </c>
      <c r="H701" s="61">
        <v>290</v>
      </c>
      <c r="I701" s="61">
        <v>293</v>
      </c>
      <c r="J701" s="61">
        <v>296</v>
      </c>
      <c r="K701" s="61">
        <v>290</v>
      </c>
      <c r="L701" s="65">
        <f t="shared" si="158"/>
        <v>348.4320557491289</v>
      </c>
      <c r="M701" s="66">
        <f t="shared" si="159"/>
        <v>1045.2961672473866</v>
      </c>
      <c r="N701" s="67">
        <f t="shared" si="160"/>
        <v>1.0452961672473868</v>
      </c>
    </row>
    <row r="702" spans="1:14" ht="16.5" customHeight="1">
      <c r="A702" s="63">
        <v>46</v>
      </c>
      <c r="B702" s="64">
        <v>43021</v>
      </c>
      <c r="C702" s="60" t="s">
        <v>20</v>
      </c>
      <c r="D702" s="60" t="s">
        <v>21</v>
      </c>
      <c r="E702" s="60" t="s">
        <v>161</v>
      </c>
      <c r="F702" s="61">
        <v>451.4</v>
      </c>
      <c r="G702" s="61">
        <v>442</v>
      </c>
      <c r="H702" s="61">
        <v>457</v>
      </c>
      <c r="I702" s="61">
        <v>462</v>
      </c>
      <c r="J702" s="61">
        <v>467</v>
      </c>
      <c r="K702" s="61">
        <v>467</v>
      </c>
      <c r="L702" s="65">
        <f t="shared" si="158"/>
        <v>221.53300841825433</v>
      </c>
      <c r="M702" s="66">
        <f t="shared" si="159"/>
        <v>3455.9149313247726</v>
      </c>
      <c r="N702" s="67">
        <f t="shared" si="160"/>
        <v>3.455914931324773</v>
      </c>
    </row>
    <row r="703" spans="1:14" ht="16.5" customHeight="1">
      <c r="A703" s="63">
        <v>47</v>
      </c>
      <c r="B703" s="64">
        <v>43021</v>
      </c>
      <c r="C703" s="60" t="s">
        <v>20</v>
      </c>
      <c r="D703" s="60" t="s">
        <v>21</v>
      </c>
      <c r="E703" s="60" t="s">
        <v>145</v>
      </c>
      <c r="F703" s="61">
        <v>206</v>
      </c>
      <c r="G703" s="61">
        <v>200</v>
      </c>
      <c r="H703" s="61">
        <v>209</v>
      </c>
      <c r="I703" s="61">
        <v>212</v>
      </c>
      <c r="J703" s="61">
        <v>215</v>
      </c>
      <c r="K703" s="61">
        <v>208.75</v>
      </c>
      <c r="L703" s="65">
        <f t="shared" si="158"/>
        <v>485.43689320388347</v>
      </c>
      <c r="M703" s="66">
        <f aca="true" t="shared" si="161" ref="M703:M709">IF(D703="BUY",(K703-F703)*(L703),(F703-K703)*(L703))</f>
        <v>1334.9514563106795</v>
      </c>
      <c r="N703" s="67">
        <f aca="true" t="shared" si="162" ref="N703:N709">M703/(L703)/F703%</f>
        <v>1.3349514563106797</v>
      </c>
    </row>
    <row r="704" spans="1:14" ht="16.5" customHeight="1">
      <c r="A704" s="63">
        <v>48</v>
      </c>
      <c r="B704" s="64">
        <v>43020</v>
      </c>
      <c r="C704" s="60" t="s">
        <v>20</v>
      </c>
      <c r="D704" s="60" t="s">
        <v>21</v>
      </c>
      <c r="E704" s="60" t="s">
        <v>357</v>
      </c>
      <c r="F704" s="61">
        <v>1240</v>
      </c>
      <c r="G704" s="61">
        <v>1217</v>
      </c>
      <c r="H704" s="61">
        <v>1252</v>
      </c>
      <c r="I704" s="61">
        <v>1264</v>
      </c>
      <c r="J704" s="61">
        <v>1276</v>
      </c>
      <c r="K704" s="61">
        <v>1252</v>
      </c>
      <c r="L704" s="65">
        <f t="shared" si="158"/>
        <v>80.64516129032258</v>
      </c>
      <c r="M704" s="66">
        <f t="shared" si="161"/>
        <v>967.741935483871</v>
      </c>
      <c r="N704" s="67">
        <f t="shared" si="162"/>
        <v>0.9677419354838709</v>
      </c>
    </row>
    <row r="705" spans="1:14" ht="16.5" customHeight="1">
      <c r="A705" s="63">
        <v>49</v>
      </c>
      <c r="B705" s="64">
        <v>43020</v>
      </c>
      <c r="C705" s="60" t="s">
        <v>20</v>
      </c>
      <c r="D705" s="60" t="s">
        <v>21</v>
      </c>
      <c r="E705" s="60" t="s">
        <v>82</v>
      </c>
      <c r="F705" s="61">
        <v>1001</v>
      </c>
      <c r="G705" s="61">
        <v>980</v>
      </c>
      <c r="H705" s="61">
        <v>1012</v>
      </c>
      <c r="I705" s="61">
        <v>1023</v>
      </c>
      <c r="J705" s="61">
        <v>1034</v>
      </c>
      <c r="K705" s="61">
        <v>1010</v>
      </c>
      <c r="L705" s="65">
        <f aca="true" t="shared" si="163" ref="L705:L713">100000/F705</f>
        <v>99.9000999000999</v>
      </c>
      <c r="M705" s="66">
        <f t="shared" si="161"/>
        <v>899.1008991008991</v>
      </c>
      <c r="N705" s="67">
        <f t="shared" si="162"/>
        <v>0.8991008991008991</v>
      </c>
    </row>
    <row r="706" spans="1:14" ht="16.5" customHeight="1">
      <c r="A706" s="63">
        <v>50</v>
      </c>
      <c r="B706" s="64">
        <v>43020</v>
      </c>
      <c r="C706" s="60" t="s">
        <v>20</v>
      </c>
      <c r="D706" s="60" t="s">
        <v>21</v>
      </c>
      <c r="E706" s="60" t="s">
        <v>66</v>
      </c>
      <c r="F706" s="61">
        <v>232</v>
      </c>
      <c r="G706" s="61">
        <v>225</v>
      </c>
      <c r="H706" s="61">
        <v>236</v>
      </c>
      <c r="I706" s="61">
        <v>240</v>
      </c>
      <c r="J706" s="61">
        <v>244</v>
      </c>
      <c r="K706" s="61">
        <v>240</v>
      </c>
      <c r="L706" s="65">
        <f t="shared" si="163"/>
        <v>431.0344827586207</v>
      </c>
      <c r="M706" s="66">
        <f t="shared" si="161"/>
        <v>3448.2758620689656</v>
      </c>
      <c r="N706" s="67">
        <f t="shared" si="162"/>
        <v>3.4482758620689657</v>
      </c>
    </row>
    <row r="707" spans="1:14" ht="16.5" customHeight="1">
      <c r="A707" s="63">
        <v>51</v>
      </c>
      <c r="B707" s="64">
        <v>43020</v>
      </c>
      <c r="C707" s="60" t="s">
        <v>20</v>
      </c>
      <c r="D707" s="60" t="s">
        <v>21</v>
      </c>
      <c r="E707" s="60" t="s">
        <v>195</v>
      </c>
      <c r="F707" s="61">
        <v>1470</v>
      </c>
      <c r="G707" s="61">
        <v>1440</v>
      </c>
      <c r="H707" s="61">
        <v>1485</v>
      </c>
      <c r="I707" s="61">
        <v>1500</v>
      </c>
      <c r="J707" s="61">
        <v>1515</v>
      </c>
      <c r="K707" s="61">
        <v>1485</v>
      </c>
      <c r="L707" s="65">
        <f t="shared" si="163"/>
        <v>68.02721088435374</v>
      </c>
      <c r="M707" s="66">
        <f t="shared" si="161"/>
        <v>1020.408163265306</v>
      </c>
      <c r="N707" s="67">
        <f t="shared" si="162"/>
        <v>1.0204081632653061</v>
      </c>
    </row>
    <row r="708" spans="1:14" ht="16.5" customHeight="1">
      <c r="A708" s="63">
        <v>52</v>
      </c>
      <c r="B708" s="64">
        <v>43020</v>
      </c>
      <c r="C708" s="60" t="s">
        <v>20</v>
      </c>
      <c r="D708" s="60" t="s">
        <v>21</v>
      </c>
      <c r="E708" s="60" t="s">
        <v>356</v>
      </c>
      <c r="F708" s="61">
        <v>84</v>
      </c>
      <c r="G708" s="61">
        <v>81</v>
      </c>
      <c r="H708" s="61">
        <v>86</v>
      </c>
      <c r="I708" s="61">
        <v>88</v>
      </c>
      <c r="J708" s="61">
        <v>90</v>
      </c>
      <c r="K708" s="61">
        <v>86</v>
      </c>
      <c r="L708" s="65">
        <f t="shared" si="163"/>
        <v>1190.4761904761904</v>
      </c>
      <c r="M708" s="66">
        <f t="shared" si="161"/>
        <v>2380.9523809523807</v>
      </c>
      <c r="N708" s="67">
        <f t="shared" si="162"/>
        <v>2.380952380952381</v>
      </c>
    </row>
    <row r="709" spans="1:14" ht="16.5" customHeight="1">
      <c r="A709" s="63">
        <v>53</v>
      </c>
      <c r="B709" s="64">
        <v>43019</v>
      </c>
      <c r="C709" s="60" t="s">
        <v>20</v>
      </c>
      <c r="D709" s="60" t="s">
        <v>21</v>
      </c>
      <c r="E709" s="60" t="s">
        <v>22</v>
      </c>
      <c r="F709" s="61">
        <v>256.5</v>
      </c>
      <c r="G709" s="61">
        <v>250</v>
      </c>
      <c r="H709" s="61">
        <v>260</v>
      </c>
      <c r="I709" s="61">
        <v>264</v>
      </c>
      <c r="J709" s="61">
        <v>268</v>
      </c>
      <c r="K709" s="61">
        <v>260</v>
      </c>
      <c r="L709" s="65">
        <f t="shared" si="163"/>
        <v>389.8635477582846</v>
      </c>
      <c r="M709" s="66">
        <f t="shared" si="161"/>
        <v>1364.522417153996</v>
      </c>
      <c r="N709" s="67">
        <f t="shared" si="162"/>
        <v>1.364522417153996</v>
      </c>
    </row>
    <row r="710" spans="1:14" ht="16.5" customHeight="1">
      <c r="A710" s="63">
        <v>54</v>
      </c>
      <c r="B710" s="64">
        <v>43019</v>
      </c>
      <c r="C710" s="60" t="s">
        <v>20</v>
      </c>
      <c r="D710" s="60" t="s">
        <v>21</v>
      </c>
      <c r="E710" s="60" t="s">
        <v>46</v>
      </c>
      <c r="F710" s="61">
        <v>1105</v>
      </c>
      <c r="G710" s="61">
        <v>1084</v>
      </c>
      <c r="H710" s="61">
        <v>1117</v>
      </c>
      <c r="I710" s="61">
        <v>1129</v>
      </c>
      <c r="J710" s="61">
        <v>1140</v>
      </c>
      <c r="K710" s="61">
        <v>1117</v>
      </c>
      <c r="L710" s="65">
        <f t="shared" si="163"/>
        <v>90.49773755656109</v>
      </c>
      <c r="M710" s="66">
        <f aca="true" t="shared" si="164" ref="M710:M715">IF(D710="BUY",(K710-F710)*(L710),(F710-K710)*(L710))</f>
        <v>1085.972850678733</v>
      </c>
      <c r="N710" s="67">
        <f aca="true" t="shared" si="165" ref="N710:N715">M710/(L710)/F710%</f>
        <v>1.085972850678733</v>
      </c>
    </row>
    <row r="711" spans="1:14" ht="16.5" customHeight="1">
      <c r="A711" s="63">
        <v>55</v>
      </c>
      <c r="B711" s="64">
        <v>43019</v>
      </c>
      <c r="C711" s="60" t="s">
        <v>20</v>
      </c>
      <c r="D711" s="60" t="s">
        <v>21</v>
      </c>
      <c r="E711" s="60" t="s">
        <v>355</v>
      </c>
      <c r="F711" s="61">
        <v>1780</v>
      </c>
      <c r="G711" s="61">
        <v>1750</v>
      </c>
      <c r="H711" s="61">
        <v>1795</v>
      </c>
      <c r="I711" s="61">
        <v>1810</v>
      </c>
      <c r="J711" s="61">
        <v>1825</v>
      </c>
      <c r="K711" s="61">
        <v>1750</v>
      </c>
      <c r="L711" s="65">
        <f t="shared" si="163"/>
        <v>56.17977528089887</v>
      </c>
      <c r="M711" s="66">
        <f t="shared" si="164"/>
        <v>-1685.3932584269662</v>
      </c>
      <c r="N711" s="12">
        <f t="shared" si="165"/>
        <v>-1.6853932584269662</v>
      </c>
    </row>
    <row r="712" spans="1:14" ht="16.5" customHeight="1">
      <c r="A712" s="63">
        <v>56</v>
      </c>
      <c r="B712" s="64">
        <v>43019</v>
      </c>
      <c r="C712" s="60" t="s">
        <v>20</v>
      </c>
      <c r="D712" s="60" t="s">
        <v>21</v>
      </c>
      <c r="E712" s="60" t="s">
        <v>110</v>
      </c>
      <c r="F712" s="61">
        <v>700</v>
      </c>
      <c r="G712" s="61">
        <v>686</v>
      </c>
      <c r="H712" s="61">
        <v>708</v>
      </c>
      <c r="I712" s="61">
        <v>716</v>
      </c>
      <c r="J712" s="61">
        <v>724</v>
      </c>
      <c r="K712" s="61">
        <v>686</v>
      </c>
      <c r="L712" s="65">
        <f t="shared" si="163"/>
        <v>142.85714285714286</v>
      </c>
      <c r="M712" s="66">
        <f t="shared" si="164"/>
        <v>-2000</v>
      </c>
      <c r="N712" s="12">
        <f t="shared" si="165"/>
        <v>-2</v>
      </c>
    </row>
    <row r="713" spans="1:14" ht="16.5" customHeight="1">
      <c r="A713" s="63">
        <v>57</v>
      </c>
      <c r="B713" s="64">
        <v>43018</v>
      </c>
      <c r="C713" s="60" t="s">
        <v>20</v>
      </c>
      <c r="D713" s="60" t="s">
        <v>21</v>
      </c>
      <c r="E713" s="60" t="s">
        <v>140</v>
      </c>
      <c r="F713" s="61">
        <v>140</v>
      </c>
      <c r="G713" s="61">
        <v>146.5</v>
      </c>
      <c r="H713" s="61">
        <v>142</v>
      </c>
      <c r="I713" s="61">
        <v>144</v>
      </c>
      <c r="J713" s="61">
        <v>146</v>
      </c>
      <c r="K713" s="61">
        <v>146</v>
      </c>
      <c r="L713" s="65">
        <f t="shared" si="163"/>
        <v>714.2857142857143</v>
      </c>
      <c r="M713" s="66">
        <f t="shared" si="164"/>
        <v>4285.714285714286</v>
      </c>
      <c r="N713" s="67">
        <f t="shared" si="165"/>
        <v>4.285714285714286</v>
      </c>
    </row>
    <row r="714" spans="1:14" ht="15.75">
      <c r="A714" s="63">
        <v>58</v>
      </c>
      <c r="B714" s="64">
        <v>43018</v>
      </c>
      <c r="C714" s="60" t="s">
        <v>20</v>
      </c>
      <c r="D714" s="60" t="s">
        <v>21</v>
      </c>
      <c r="E714" s="60" t="s">
        <v>354</v>
      </c>
      <c r="F714" s="61">
        <v>345</v>
      </c>
      <c r="G714" s="61">
        <v>337</v>
      </c>
      <c r="H714" s="61">
        <v>349</v>
      </c>
      <c r="I714" s="61">
        <v>353</v>
      </c>
      <c r="J714" s="61">
        <v>357</v>
      </c>
      <c r="K714" s="61">
        <v>337</v>
      </c>
      <c r="L714" s="65">
        <f aca="true" t="shared" si="166" ref="L714:L726">100000/F714</f>
        <v>289.8550724637681</v>
      </c>
      <c r="M714" s="66">
        <f t="shared" si="164"/>
        <v>-2318.840579710145</v>
      </c>
      <c r="N714" s="12">
        <f t="shared" si="165"/>
        <v>-2.318840579710145</v>
      </c>
    </row>
    <row r="715" spans="1:14" ht="15.75">
      <c r="A715" s="63">
        <v>59</v>
      </c>
      <c r="B715" s="64">
        <v>43018</v>
      </c>
      <c r="C715" s="60" t="s">
        <v>20</v>
      </c>
      <c r="D715" s="60" t="s">
        <v>21</v>
      </c>
      <c r="E715" s="60" t="s">
        <v>68</v>
      </c>
      <c r="F715" s="61">
        <v>367</v>
      </c>
      <c r="G715" s="61">
        <v>357</v>
      </c>
      <c r="H715" s="61">
        <v>372</v>
      </c>
      <c r="I715" s="61">
        <v>377</v>
      </c>
      <c r="J715" s="61">
        <v>382</v>
      </c>
      <c r="K715" s="61">
        <v>372</v>
      </c>
      <c r="L715" s="65">
        <f aca="true" t="shared" si="167" ref="L715:L720">100000/F715</f>
        <v>272.47956403269757</v>
      </c>
      <c r="M715" s="66">
        <f t="shared" si="164"/>
        <v>1362.3978201634877</v>
      </c>
      <c r="N715" s="67">
        <f t="shared" si="165"/>
        <v>1.3623978201634879</v>
      </c>
    </row>
    <row r="716" spans="1:14" ht="15.75">
      <c r="A716" s="63">
        <v>60</v>
      </c>
      <c r="B716" s="64">
        <v>43018</v>
      </c>
      <c r="C716" s="60" t="s">
        <v>20</v>
      </c>
      <c r="D716" s="60" t="s">
        <v>21</v>
      </c>
      <c r="E716" s="60" t="s">
        <v>352</v>
      </c>
      <c r="F716" s="61">
        <v>228</v>
      </c>
      <c r="G716" s="61">
        <v>222</v>
      </c>
      <c r="H716" s="61">
        <v>231</v>
      </c>
      <c r="I716" s="61">
        <v>234</v>
      </c>
      <c r="J716" s="61">
        <v>237</v>
      </c>
      <c r="K716" s="61">
        <v>234</v>
      </c>
      <c r="L716" s="65">
        <f t="shared" si="167"/>
        <v>438.5964912280702</v>
      </c>
      <c r="M716" s="66">
        <f>IF(D716="BUY",(K716-F716)*(L716),(F716-K716)*(L716))</f>
        <v>2631.5789473684213</v>
      </c>
      <c r="N716" s="67">
        <f>M716/(L716)/F716%</f>
        <v>2.6315789473684212</v>
      </c>
    </row>
    <row r="717" spans="1:14" ht="15.75">
      <c r="A717" s="63">
        <v>61</v>
      </c>
      <c r="B717" s="64">
        <v>43018</v>
      </c>
      <c r="C717" s="60" t="s">
        <v>20</v>
      </c>
      <c r="D717" s="60" t="s">
        <v>21</v>
      </c>
      <c r="E717" s="60" t="s">
        <v>290</v>
      </c>
      <c r="F717" s="61">
        <v>1180</v>
      </c>
      <c r="G717" s="61">
        <v>1159</v>
      </c>
      <c r="H717" s="61">
        <v>1192</v>
      </c>
      <c r="I717" s="61">
        <v>1204</v>
      </c>
      <c r="J717" s="61">
        <v>1216</v>
      </c>
      <c r="K717" s="61">
        <v>1192</v>
      </c>
      <c r="L717" s="65">
        <f t="shared" si="167"/>
        <v>84.7457627118644</v>
      </c>
      <c r="M717" s="66">
        <f>IF(D717="BUY",(K717-F717)*(L717),(F717-K717)*(L717))</f>
        <v>1016.9491525423728</v>
      </c>
      <c r="N717" s="67">
        <f>M717/(L717)/F717%</f>
        <v>1.0169491525423728</v>
      </c>
    </row>
    <row r="718" spans="1:14" ht="15.75">
      <c r="A718" s="63">
        <v>62</v>
      </c>
      <c r="B718" s="64">
        <v>43018</v>
      </c>
      <c r="C718" s="60" t="s">
        <v>20</v>
      </c>
      <c r="D718" s="60" t="s">
        <v>21</v>
      </c>
      <c r="E718" s="60" t="s">
        <v>52</v>
      </c>
      <c r="F718" s="61">
        <v>1478</v>
      </c>
      <c r="G718" s="61">
        <v>1454</v>
      </c>
      <c r="H718" s="61">
        <v>1493</v>
      </c>
      <c r="I718" s="61">
        <v>1508</v>
      </c>
      <c r="J718" s="61">
        <v>1523</v>
      </c>
      <c r="K718" s="61">
        <v>1493</v>
      </c>
      <c r="L718" s="65">
        <f t="shared" si="167"/>
        <v>67.65899864682002</v>
      </c>
      <c r="M718" s="66">
        <f>IF(D718="BUY",(K718-F718)*(L718),(F718-K718)*(L718))</f>
        <v>1014.8849797023004</v>
      </c>
      <c r="N718" s="67">
        <f>M718/(L718)/F718%</f>
        <v>1.0148849797023005</v>
      </c>
    </row>
    <row r="719" spans="1:14" ht="15.75">
      <c r="A719" s="63">
        <v>63</v>
      </c>
      <c r="B719" s="64">
        <v>43018</v>
      </c>
      <c r="C719" s="60" t="s">
        <v>20</v>
      </c>
      <c r="D719" s="60" t="s">
        <v>21</v>
      </c>
      <c r="E719" s="60" t="s">
        <v>336</v>
      </c>
      <c r="F719" s="61">
        <v>586</v>
      </c>
      <c r="G719" s="61">
        <v>575</v>
      </c>
      <c r="H719" s="61">
        <v>592</v>
      </c>
      <c r="I719" s="61">
        <v>598</v>
      </c>
      <c r="J719" s="61">
        <v>604</v>
      </c>
      <c r="K719" s="61">
        <v>604</v>
      </c>
      <c r="L719" s="65">
        <f t="shared" si="167"/>
        <v>170.64846416382252</v>
      </c>
      <c r="M719" s="66">
        <f>IF(D719="BUY",(K719-F719)*(L719),(F719-K719)*(L719))</f>
        <v>3071.6723549488056</v>
      </c>
      <c r="N719" s="67">
        <f>M719/(L719)/F719%</f>
        <v>3.0716723549488054</v>
      </c>
    </row>
    <row r="720" spans="1:14" ht="15.75">
      <c r="A720" s="63">
        <v>64</v>
      </c>
      <c r="B720" s="64">
        <v>43017</v>
      </c>
      <c r="C720" s="60" t="s">
        <v>20</v>
      </c>
      <c r="D720" s="60" t="s">
        <v>21</v>
      </c>
      <c r="E720" s="60" t="s">
        <v>336</v>
      </c>
      <c r="F720" s="61">
        <v>568</v>
      </c>
      <c r="G720" s="61">
        <v>558</v>
      </c>
      <c r="H720" s="61">
        <v>573</v>
      </c>
      <c r="I720" s="61">
        <v>578</v>
      </c>
      <c r="J720" s="61">
        <v>583</v>
      </c>
      <c r="K720" s="61">
        <v>583</v>
      </c>
      <c r="L720" s="65">
        <f t="shared" si="167"/>
        <v>176.05633802816902</v>
      </c>
      <c r="M720" s="66">
        <f>IF(D720="BUY",(K720-F720)*(L720),(F720-K720)*(L720))</f>
        <v>2640.845070422535</v>
      </c>
      <c r="N720" s="67">
        <f>M720/(L720)/F720%</f>
        <v>2.640845070422535</v>
      </c>
    </row>
    <row r="721" spans="1:14" ht="15.75">
      <c r="A721" s="63">
        <v>65</v>
      </c>
      <c r="B721" s="64">
        <v>43017</v>
      </c>
      <c r="C721" s="60" t="s">
        <v>20</v>
      </c>
      <c r="D721" s="60" t="s">
        <v>21</v>
      </c>
      <c r="E721" s="60" t="s">
        <v>351</v>
      </c>
      <c r="F721" s="61">
        <v>63</v>
      </c>
      <c r="G721" s="61">
        <v>59</v>
      </c>
      <c r="H721" s="61">
        <v>65</v>
      </c>
      <c r="I721" s="61">
        <v>67</v>
      </c>
      <c r="J721" s="61">
        <v>69</v>
      </c>
      <c r="K721" s="61">
        <v>64.5</v>
      </c>
      <c r="L721" s="65">
        <f t="shared" si="166"/>
        <v>1587.3015873015872</v>
      </c>
      <c r="M721" s="66">
        <f aca="true" t="shared" si="168" ref="M721:M726">IF(D721="BUY",(K721-F721)*(L721),(F721-K721)*(L721))</f>
        <v>2380.9523809523807</v>
      </c>
      <c r="N721" s="67">
        <f aca="true" t="shared" si="169" ref="N721:N726">M721/(L721)/F721%</f>
        <v>2.380952380952381</v>
      </c>
    </row>
    <row r="722" spans="1:14" ht="15.75">
      <c r="A722" s="63">
        <v>66</v>
      </c>
      <c r="B722" s="64">
        <v>43017</v>
      </c>
      <c r="C722" s="60" t="s">
        <v>20</v>
      </c>
      <c r="D722" s="60" t="s">
        <v>21</v>
      </c>
      <c r="E722" s="60" t="s">
        <v>348</v>
      </c>
      <c r="F722" s="61">
        <v>194</v>
      </c>
      <c r="G722" s="61">
        <v>190</v>
      </c>
      <c r="H722" s="61">
        <v>196</v>
      </c>
      <c r="I722" s="61">
        <v>198</v>
      </c>
      <c r="J722" s="61">
        <v>200</v>
      </c>
      <c r="K722" s="61">
        <v>190</v>
      </c>
      <c r="L722" s="65">
        <f t="shared" si="166"/>
        <v>515.4639175257732</v>
      </c>
      <c r="M722" s="66">
        <f t="shared" si="168"/>
        <v>-2061.855670103093</v>
      </c>
      <c r="N722" s="12">
        <f t="shared" si="169"/>
        <v>-2.061855670103093</v>
      </c>
    </row>
    <row r="723" spans="1:14" ht="15.75">
      <c r="A723" s="63">
        <v>67</v>
      </c>
      <c r="B723" s="64">
        <v>43017</v>
      </c>
      <c r="C723" s="60" t="s">
        <v>20</v>
      </c>
      <c r="D723" s="60" t="s">
        <v>21</v>
      </c>
      <c r="E723" s="60" t="s">
        <v>296</v>
      </c>
      <c r="F723" s="61">
        <v>163</v>
      </c>
      <c r="G723" s="61">
        <v>157</v>
      </c>
      <c r="H723" s="61">
        <v>166</v>
      </c>
      <c r="I723" s="61">
        <v>170</v>
      </c>
      <c r="J723" s="61">
        <v>173</v>
      </c>
      <c r="K723" s="61">
        <v>166</v>
      </c>
      <c r="L723" s="65">
        <f t="shared" si="166"/>
        <v>613.4969325153374</v>
      </c>
      <c r="M723" s="66">
        <f t="shared" si="168"/>
        <v>1840.4907975460123</v>
      </c>
      <c r="N723" s="67">
        <f t="shared" si="169"/>
        <v>1.8404907975460123</v>
      </c>
    </row>
    <row r="724" spans="1:14" ht="15.75">
      <c r="A724" s="63">
        <v>68</v>
      </c>
      <c r="B724" s="64">
        <v>43017</v>
      </c>
      <c r="C724" s="60" t="s">
        <v>20</v>
      </c>
      <c r="D724" s="60" t="s">
        <v>21</v>
      </c>
      <c r="E724" s="60" t="s">
        <v>239</v>
      </c>
      <c r="F724" s="61">
        <v>670</v>
      </c>
      <c r="G724" s="61">
        <v>656</v>
      </c>
      <c r="H724" s="61">
        <v>677</v>
      </c>
      <c r="I724" s="61">
        <v>684</v>
      </c>
      <c r="J724" s="61">
        <v>691</v>
      </c>
      <c r="K724" s="61">
        <v>677</v>
      </c>
      <c r="L724" s="65">
        <f t="shared" si="166"/>
        <v>149.2537313432836</v>
      </c>
      <c r="M724" s="66">
        <f t="shared" si="168"/>
        <v>1044.7761194029852</v>
      </c>
      <c r="N724" s="67">
        <f t="shared" si="169"/>
        <v>1.044776119402985</v>
      </c>
    </row>
    <row r="725" spans="1:14" ht="15.75">
      <c r="A725" s="63">
        <v>69</v>
      </c>
      <c r="B725" s="64">
        <v>43017</v>
      </c>
      <c r="C725" s="60" t="s">
        <v>20</v>
      </c>
      <c r="D725" s="60" t="s">
        <v>21</v>
      </c>
      <c r="E725" s="60" t="s">
        <v>350</v>
      </c>
      <c r="F725" s="61">
        <v>125</v>
      </c>
      <c r="G725" s="61">
        <v>120</v>
      </c>
      <c r="H725" s="61">
        <v>128</v>
      </c>
      <c r="I725" s="61">
        <v>131</v>
      </c>
      <c r="J725" s="61">
        <v>134</v>
      </c>
      <c r="K725" s="61">
        <v>127.5</v>
      </c>
      <c r="L725" s="65">
        <f t="shared" si="166"/>
        <v>800</v>
      </c>
      <c r="M725" s="66">
        <f t="shared" si="168"/>
        <v>2000</v>
      </c>
      <c r="N725" s="67">
        <f t="shared" si="169"/>
        <v>2</v>
      </c>
    </row>
    <row r="726" spans="1:14" ht="15.75">
      <c r="A726" s="63">
        <v>70</v>
      </c>
      <c r="B726" s="64">
        <v>43014</v>
      </c>
      <c r="C726" s="60" t="s">
        <v>20</v>
      </c>
      <c r="D726" s="60" t="s">
        <v>21</v>
      </c>
      <c r="E726" s="60" t="s">
        <v>348</v>
      </c>
      <c r="F726" s="61">
        <v>184</v>
      </c>
      <c r="G726" s="61">
        <v>178</v>
      </c>
      <c r="H726" s="61">
        <v>187</v>
      </c>
      <c r="I726" s="61">
        <v>190</v>
      </c>
      <c r="J726" s="61">
        <v>193</v>
      </c>
      <c r="K726" s="61">
        <v>193</v>
      </c>
      <c r="L726" s="65">
        <f t="shared" si="166"/>
        <v>543.4782608695652</v>
      </c>
      <c r="M726" s="66">
        <f t="shared" si="168"/>
        <v>4891.304347826087</v>
      </c>
      <c r="N726" s="67">
        <f t="shared" si="169"/>
        <v>4.891304347826087</v>
      </c>
    </row>
    <row r="727" spans="1:14" ht="15.75">
      <c r="A727" s="63">
        <v>71</v>
      </c>
      <c r="B727" s="64">
        <v>43014</v>
      </c>
      <c r="C727" s="60" t="s">
        <v>20</v>
      </c>
      <c r="D727" s="60" t="s">
        <v>21</v>
      </c>
      <c r="E727" s="60" t="s">
        <v>349</v>
      </c>
      <c r="F727" s="61">
        <v>608</v>
      </c>
      <c r="G727" s="61">
        <v>596</v>
      </c>
      <c r="H727" s="61">
        <v>615</v>
      </c>
      <c r="I727" s="61">
        <v>622</v>
      </c>
      <c r="J727" s="61">
        <v>629</v>
      </c>
      <c r="K727" s="61">
        <v>622</v>
      </c>
      <c r="L727" s="65">
        <f aca="true" t="shared" si="170" ref="L727:L735">100000/F727</f>
        <v>164.47368421052633</v>
      </c>
      <c r="M727" s="66">
        <f aca="true" t="shared" si="171" ref="M727:M735">IF(D727="BUY",(K727-F727)*(L727),(F727-K727)*(L727))</f>
        <v>2302.631578947369</v>
      </c>
      <c r="N727" s="67">
        <f aca="true" t="shared" si="172" ref="N727:N735">M727/(L727)/F727%</f>
        <v>2.3026315789473686</v>
      </c>
    </row>
    <row r="728" spans="1:14" ht="15.75">
      <c r="A728" s="63">
        <v>72</v>
      </c>
      <c r="B728" s="64">
        <v>43014</v>
      </c>
      <c r="C728" s="60" t="s">
        <v>20</v>
      </c>
      <c r="D728" s="60" t="s">
        <v>21</v>
      </c>
      <c r="E728" s="60" t="s">
        <v>336</v>
      </c>
      <c r="F728" s="61">
        <v>104</v>
      </c>
      <c r="G728" s="61">
        <v>100</v>
      </c>
      <c r="H728" s="61">
        <v>106</v>
      </c>
      <c r="I728" s="61">
        <v>108</v>
      </c>
      <c r="J728" s="61">
        <v>110</v>
      </c>
      <c r="K728" s="61">
        <v>110</v>
      </c>
      <c r="L728" s="65">
        <f t="shared" si="170"/>
        <v>961.5384615384615</v>
      </c>
      <c r="M728" s="66">
        <f t="shared" si="171"/>
        <v>5769.2307692307695</v>
      </c>
      <c r="N728" s="67">
        <f t="shared" si="172"/>
        <v>5.769230769230769</v>
      </c>
    </row>
    <row r="729" spans="1:14" ht="15.75">
      <c r="A729" s="63">
        <v>73</v>
      </c>
      <c r="B729" s="64">
        <v>43014</v>
      </c>
      <c r="C729" s="60" t="s">
        <v>20</v>
      </c>
      <c r="D729" s="60" t="s">
        <v>21</v>
      </c>
      <c r="E729" s="60" t="s">
        <v>23</v>
      </c>
      <c r="F729" s="61">
        <v>1030</v>
      </c>
      <c r="G729" s="61">
        <v>1010</v>
      </c>
      <c r="H729" s="61">
        <v>1040</v>
      </c>
      <c r="I729" s="61">
        <v>1050</v>
      </c>
      <c r="J729" s="61">
        <v>1060</v>
      </c>
      <c r="K729" s="61">
        <v>1040</v>
      </c>
      <c r="L729" s="65">
        <f t="shared" si="170"/>
        <v>97.0873786407767</v>
      </c>
      <c r="M729" s="66">
        <f t="shared" si="171"/>
        <v>970.873786407767</v>
      </c>
      <c r="N729" s="67">
        <f t="shared" si="172"/>
        <v>0.9708737864077669</v>
      </c>
    </row>
    <row r="730" spans="1:14" ht="15.75">
      <c r="A730" s="63">
        <v>74</v>
      </c>
      <c r="B730" s="64">
        <v>43014</v>
      </c>
      <c r="C730" s="60" t="s">
        <v>20</v>
      </c>
      <c r="D730" s="60" t="s">
        <v>21</v>
      </c>
      <c r="E730" s="60" t="s">
        <v>238</v>
      </c>
      <c r="F730" s="61">
        <v>945</v>
      </c>
      <c r="G730" s="61">
        <v>930</v>
      </c>
      <c r="H730" s="61">
        <v>955</v>
      </c>
      <c r="I730" s="61">
        <v>965</v>
      </c>
      <c r="J730" s="61">
        <v>975</v>
      </c>
      <c r="K730" s="61">
        <v>955</v>
      </c>
      <c r="L730" s="65">
        <f t="shared" si="170"/>
        <v>105.82010582010582</v>
      </c>
      <c r="M730" s="66">
        <f t="shared" si="171"/>
        <v>1058.2010582010582</v>
      </c>
      <c r="N730" s="67">
        <f t="shared" si="172"/>
        <v>1.0582010582010584</v>
      </c>
    </row>
    <row r="731" spans="1:14" ht="15.75">
      <c r="A731" s="63">
        <v>75</v>
      </c>
      <c r="B731" s="64">
        <v>43013</v>
      </c>
      <c r="C731" s="60" t="s">
        <v>20</v>
      </c>
      <c r="D731" s="60" t="s">
        <v>21</v>
      </c>
      <c r="E731" s="60" t="s">
        <v>126</v>
      </c>
      <c r="F731" s="61">
        <v>838</v>
      </c>
      <c r="G731" s="61">
        <v>819</v>
      </c>
      <c r="H731" s="61">
        <v>848</v>
      </c>
      <c r="I731" s="61">
        <v>858</v>
      </c>
      <c r="J731" s="61">
        <v>868</v>
      </c>
      <c r="K731" s="61">
        <v>858</v>
      </c>
      <c r="L731" s="65">
        <f t="shared" si="170"/>
        <v>119.33174224343675</v>
      </c>
      <c r="M731" s="66">
        <f t="shared" si="171"/>
        <v>2386.634844868735</v>
      </c>
      <c r="N731" s="67">
        <f t="shared" si="172"/>
        <v>2.386634844868735</v>
      </c>
    </row>
    <row r="732" spans="1:14" ht="15.75">
      <c r="A732" s="63">
        <v>76</v>
      </c>
      <c r="B732" s="64">
        <v>43013</v>
      </c>
      <c r="C732" s="60" t="s">
        <v>20</v>
      </c>
      <c r="D732" s="60" t="s">
        <v>21</v>
      </c>
      <c r="E732" s="60" t="s">
        <v>345</v>
      </c>
      <c r="F732" s="61">
        <v>370</v>
      </c>
      <c r="G732" s="61">
        <v>360</v>
      </c>
      <c r="H732" s="61">
        <v>375</v>
      </c>
      <c r="I732" s="61">
        <v>380</v>
      </c>
      <c r="J732" s="61">
        <v>385</v>
      </c>
      <c r="K732" s="61">
        <v>360</v>
      </c>
      <c r="L732" s="65">
        <f t="shared" si="170"/>
        <v>270.27027027027026</v>
      </c>
      <c r="M732" s="66">
        <f t="shared" si="171"/>
        <v>-2702.7027027027025</v>
      </c>
      <c r="N732" s="12">
        <f t="shared" si="172"/>
        <v>-2.7027027027027026</v>
      </c>
    </row>
    <row r="733" spans="1:14" ht="15.75">
      <c r="A733" s="63">
        <v>77</v>
      </c>
      <c r="B733" s="64">
        <v>43013</v>
      </c>
      <c r="C733" s="60" t="s">
        <v>20</v>
      </c>
      <c r="D733" s="60" t="s">
        <v>21</v>
      </c>
      <c r="E733" s="60" t="s">
        <v>294</v>
      </c>
      <c r="F733" s="61">
        <v>246</v>
      </c>
      <c r="G733" s="61">
        <v>239</v>
      </c>
      <c r="H733" s="61">
        <v>250</v>
      </c>
      <c r="I733" s="61">
        <v>254</v>
      </c>
      <c r="J733" s="61">
        <v>258</v>
      </c>
      <c r="K733" s="61">
        <v>258</v>
      </c>
      <c r="L733" s="65">
        <f t="shared" si="170"/>
        <v>406.5040650406504</v>
      </c>
      <c r="M733" s="66">
        <f t="shared" si="171"/>
        <v>4878.048780487805</v>
      </c>
      <c r="N733" s="67">
        <f t="shared" si="172"/>
        <v>4.878048780487805</v>
      </c>
    </row>
    <row r="734" spans="1:14" ht="15.75">
      <c r="A734" s="63">
        <v>78</v>
      </c>
      <c r="B734" s="64">
        <v>43013</v>
      </c>
      <c r="C734" s="60" t="s">
        <v>20</v>
      </c>
      <c r="D734" s="60" t="s">
        <v>21</v>
      </c>
      <c r="E734" s="60" t="s">
        <v>81</v>
      </c>
      <c r="F734" s="61">
        <v>148</v>
      </c>
      <c r="G734" s="61">
        <v>144</v>
      </c>
      <c r="H734" s="61">
        <v>150</v>
      </c>
      <c r="I734" s="61">
        <v>152</v>
      </c>
      <c r="J734" s="61">
        <v>154</v>
      </c>
      <c r="K734" s="61">
        <v>150</v>
      </c>
      <c r="L734" s="65">
        <f t="shared" si="170"/>
        <v>675.6756756756756</v>
      </c>
      <c r="M734" s="66">
        <f t="shared" si="171"/>
        <v>1351.3513513513512</v>
      </c>
      <c r="N734" s="67">
        <f t="shared" si="172"/>
        <v>1.3513513513513513</v>
      </c>
    </row>
    <row r="735" spans="1:14" ht="15.75">
      <c r="A735" s="63">
        <v>79</v>
      </c>
      <c r="B735" s="64">
        <v>43012</v>
      </c>
      <c r="C735" s="60" t="s">
        <v>20</v>
      </c>
      <c r="D735" s="60" t="s">
        <v>21</v>
      </c>
      <c r="E735" s="60" t="s">
        <v>346</v>
      </c>
      <c r="F735" s="61">
        <v>123</v>
      </c>
      <c r="G735" s="61">
        <v>119</v>
      </c>
      <c r="H735" s="61">
        <v>125</v>
      </c>
      <c r="I735" s="61">
        <v>127</v>
      </c>
      <c r="J735" s="61">
        <v>129</v>
      </c>
      <c r="K735" s="61">
        <v>124</v>
      </c>
      <c r="L735" s="65">
        <f t="shared" si="170"/>
        <v>813.0081300813008</v>
      </c>
      <c r="M735" s="66">
        <f t="shared" si="171"/>
        <v>813.0081300813008</v>
      </c>
      <c r="N735" s="67">
        <f t="shared" si="172"/>
        <v>0.8130081300813008</v>
      </c>
    </row>
    <row r="736" spans="1:14" ht="15.75">
      <c r="A736" s="63">
        <v>80</v>
      </c>
      <c r="B736" s="64">
        <v>43012</v>
      </c>
      <c r="C736" s="60" t="s">
        <v>20</v>
      </c>
      <c r="D736" s="60" t="s">
        <v>21</v>
      </c>
      <c r="E736" s="60" t="s">
        <v>67</v>
      </c>
      <c r="F736" s="61">
        <v>220</v>
      </c>
      <c r="G736" s="61">
        <v>212</v>
      </c>
      <c r="H736" s="61">
        <v>224</v>
      </c>
      <c r="I736" s="61">
        <v>228</v>
      </c>
      <c r="J736" s="61">
        <v>232</v>
      </c>
      <c r="K736" s="61">
        <v>224</v>
      </c>
      <c r="L736" s="65">
        <f aca="true" t="shared" si="173" ref="L736:L745">100000/F736</f>
        <v>454.54545454545456</v>
      </c>
      <c r="M736" s="66">
        <f aca="true" t="shared" si="174" ref="M736:M741">IF(D736="BUY",(K736-F736)*(L736),(F736-K736)*(L736))</f>
        <v>1818.1818181818182</v>
      </c>
      <c r="N736" s="67">
        <f aca="true" t="shared" si="175" ref="N736:N742">M736/(L736)/F736%</f>
        <v>1.8181818181818181</v>
      </c>
    </row>
    <row r="737" spans="1:14" ht="15.75">
      <c r="A737" s="63">
        <v>81</v>
      </c>
      <c r="B737" s="64">
        <v>43012</v>
      </c>
      <c r="C737" s="60" t="s">
        <v>20</v>
      </c>
      <c r="D737" s="60" t="s">
        <v>21</v>
      </c>
      <c r="E737" s="60" t="s">
        <v>272</v>
      </c>
      <c r="F737" s="61">
        <v>515</v>
      </c>
      <c r="G737" s="61">
        <v>505</v>
      </c>
      <c r="H737" s="61">
        <v>520</v>
      </c>
      <c r="I737" s="61">
        <v>525</v>
      </c>
      <c r="J737" s="61">
        <v>530</v>
      </c>
      <c r="K737" s="61">
        <v>520</v>
      </c>
      <c r="L737" s="65">
        <f t="shared" si="173"/>
        <v>194.1747572815534</v>
      </c>
      <c r="M737" s="66">
        <f t="shared" si="174"/>
        <v>970.873786407767</v>
      </c>
      <c r="N737" s="67">
        <f t="shared" si="175"/>
        <v>0.9708737864077669</v>
      </c>
    </row>
    <row r="738" spans="1:14" ht="15.75">
      <c r="A738" s="63">
        <v>82</v>
      </c>
      <c r="B738" s="64">
        <v>43012</v>
      </c>
      <c r="C738" s="60" t="s">
        <v>20</v>
      </c>
      <c r="D738" s="60" t="s">
        <v>21</v>
      </c>
      <c r="E738" s="60" t="s">
        <v>345</v>
      </c>
      <c r="F738" s="61">
        <v>457</v>
      </c>
      <c r="G738" s="61">
        <v>447</v>
      </c>
      <c r="H738" s="61">
        <v>462</v>
      </c>
      <c r="I738" s="61">
        <v>467</v>
      </c>
      <c r="J738" s="61">
        <v>472</v>
      </c>
      <c r="K738" s="61">
        <v>447</v>
      </c>
      <c r="L738" s="65">
        <f t="shared" si="173"/>
        <v>218.8183807439825</v>
      </c>
      <c r="M738" s="66">
        <f t="shared" si="174"/>
        <v>-2188.1838074398247</v>
      </c>
      <c r="N738" s="12">
        <f t="shared" si="175"/>
        <v>-2.1881838074398248</v>
      </c>
    </row>
    <row r="739" spans="1:14" ht="15.75">
      <c r="A739" s="63">
        <v>83</v>
      </c>
      <c r="B739" s="64">
        <v>43012</v>
      </c>
      <c r="C739" s="60" t="s">
        <v>20</v>
      </c>
      <c r="D739" s="60" t="s">
        <v>21</v>
      </c>
      <c r="E739" s="60" t="s">
        <v>329</v>
      </c>
      <c r="F739" s="61">
        <v>444.5</v>
      </c>
      <c r="G739" s="61">
        <v>435</v>
      </c>
      <c r="H739" s="61">
        <v>449.5</v>
      </c>
      <c r="I739" s="61">
        <v>455</v>
      </c>
      <c r="J739" s="61">
        <v>460</v>
      </c>
      <c r="K739" s="61">
        <v>449.5</v>
      </c>
      <c r="L739" s="65">
        <f t="shared" si="173"/>
        <v>224.9718785151856</v>
      </c>
      <c r="M739" s="66">
        <f t="shared" si="174"/>
        <v>1124.859392575928</v>
      </c>
      <c r="N739" s="67">
        <f t="shared" si="175"/>
        <v>1.124859392575928</v>
      </c>
    </row>
    <row r="740" spans="1:14" ht="15.75">
      <c r="A740" s="63">
        <v>84</v>
      </c>
      <c r="B740" s="64">
        <v>43012</v>
      </c>
      <c r="C740" s="60" t="s">
        <v>20</v>
      </c>
      <c r="D740" s="60" t="s">
        <v>21</v>
      </c>
      <c r="E740" s="60" t="s">
        <v>140</v>
      </c>
      <c r="F740" s="61">
        <v>132</v>
      </c>
      <c r="G740" s="61">
        <v>126</v>
      </c>
      <c r="H740" s="61">
        <v>135</v>
      </c>
      <c r="I740" s="61">
        <v>138</v>
      </c>
      <c r="J740" s="61">
        <v>141</v>
      </c>
      <c r="K740" s="61">
        <v>134.8</v>
      </c>
      <c r="L740" s="65">
        <f t="shared" si="173"/>
        <v>757.5757575757576</v>
      </c>
      <c r="M740" s="66">
        <f t="shared" si="174"/>
        <v>2121.21212121213</v>
      </c>
      <c r="N740" s="67">
        <f t="shared" si="175"/>
        <v>2.1212121212121295</v>
      </c>
    </row>
    <row r="741" spans="1:14" ht="15.75">
      <c r="A741" s="63">
        <v>85</v>
      </c>
      <c r="B741" s="64">
        <v>43012</v>
      </c>
      <c r="C741" s="60" t="s">
        <v>20</v>
      </c>
      <c r="D741" s="60" t="s">
        <v>21</v>
      </c>
      <c r="E741" s="60" t="s">
        <v>345</v>
      </c>
      <c r="F741" s="61">
        <v>341</v>
      </c>
      <c r="G741" s="61">
        <v>331</v>
      </c>
      <c r="H741" s="61">
        <v>346</v>
      </c>
      <c r="I741" s="61">
        <v>351</v>
      </c>
      <c r="J741" s="61">
        <v>356</v>
      </c>
      <c r="K741" s="61">
        <v>356</v>
      </c>
      <c r="L741" s="65">
        <f t="shared" si="173"/>
        <v>293.2551319648094</v>
      </c>
      <c r="M741" s="66">
        <f t="shared" si="174"/>
        <v>4398.826979472141</v>
      </c>
      <c r="N741" s="67">
        <f t="shared" si="175"/>
        <v>4.39882697947214</v>
      </c>
    </row>
    <row r="742" spans="1:14" ht="15.75">
      <c r="A742" s="63">
        <v>86</v>
      </c>
      <c r="B742" s="64">
        <v>43011</v>
      </c>
      <c r="C742" s="60" t="s">
        <v>20</v>
      </c>
      <c r="D742" s="60" t="s">
        <v>21</v>
      </c>
      <c r="E742" s="60" t="s">
        <v>192</v>
      </c>
      <c r="F742" s="61">
        <v>465</v>
      </c>
      <c r="G742" s="61">
        <v>456</v>
      </c>
      <c r="H742" s="61">
        <v>470</v>
      </c>
      <c r="I742" s="61">
        <v>475</v>
      </c>
      <c r="J742" s="61">
        <v>480</v>
      </c>
      <c r="K742" s="61">
        <v>456</v>
      </c>
      <c r="L742" s="65">
        <f t="shared" si="173"/>
        <v>215.05376344086022</v>
      </c>
      <c r="M742" s="66">
        <f>IF(D742="BUY",(K742-F742)*(L742),(F742-K742)*(L742))</f>
        <v>-1935.483870967742</v>
      </c>
      <c r="N742" s="12">
        <f t="shared" si="175"/>
        <v>-1.9354838709677418</v>
      </c>
    </row>
    <row r="743" spans="1:14" ht="15.75">
      <c r="A743" s="63">
        <v>87</v>
      </c>
      <c r="B743" s="64">
        <v>43011</v>
      </c>
      <c r="C743" s="60" t="s">
        <v>20</v>
      </c>
      <c r="D743" s="60" t="s">
        <v>21</v>
      </c>
      <c r="E743" s="60" t="s">
        <v>345</v>
      </c>
      <c r="F743" s="61">
        <v>324</v>
      </c>
      <c r="G743" s="61">
        <v>316</v>
      </c>
      <c r="H743" s="61">
        <v>328</v>
      </c>
      <c r="I743" s="61">
        <v>330</v>
      </c>
      <c r="J743" s="61">
        <v>334</v>
      </c>
      <c r="K743" s="61">
        <v>328</v>
      </c>
      <c r="L743" s="65">
        <f t="shared" si="173"/>
        <v>308.641975308642</v>
      </c>
      <c r="M743" s="66">
        <f>IF(D743="BUY",(K743-F743)*(L743),(F743-K743)*(L743))</f>
        <v>1234.567901234568</v>
      </c>
      <c r="N743" s="67">
        <f>M743/(L743)/F743%</f>
        <v>1.2345679012345678</v>
      </c>
    </row>
    <row r="744" spans="1:14" ht="15.75">
      <c r="A744" s="63">
        <v>88</v>
      </c>
      <c r="B744" s="64">
        <v>43011</v>
      </c>
      <c r="C744" s="60" t="s">
        <v>20</v>
      </c>
      <c r="D744" s="60" t="s">
        <v>21</v>
      </c>
      <c r="E744" s="60" t="s">
        <v>283</v>
      </c>
      <c r="F744" s="61">
        <v>392</v>
      </c>
      <c r="G744" s="61">
        <v>384</v>
      </c>
      <c r="H744" s="61">
        <v>396</v>
      </c>
      <c r="I744" s="61">
        <v>400</v>
      </c>
      <c r="J744" s="61">
        <v>404</v>
      </c>
      <c r="K744" s="61">
        <v>404</v>
      </c>
      <c r="L744" s="65">
        <f t="shared" si="173"/>
        <v>255.10204081632654</v>
      </c>
      <c r="M744" s="66">
        <f>IF(D744="BUY",(K744-F744)*(L744),(F744-K744)*(L744))</f>
        <v>3061.2244897959185</v>
      </c>
      <c r="N744" s="67">
        <f>M744/(L744)/F744%</f>
        <v>3.061224489795918</v>
      </c>
    </row>
    <row r="745" spans="1:14" ht="15.75">
      <c r="A745" s="63">
        <v>89</v>
      </c>
      <c r="B745" s="64">
        <v>43011</v>
      </c>
      <c r="C745" s="60" t="s">
        <v>20</v>
      </c>
      <c r="D745" s="60" t="s">
        <v>21</v>
      </c>
      <c r="E745" s="60" t="s">
        <v>238</v>
      </c>
      <c r="F745" s="61">
        <v>830</v>
      </c>
      <c r="G745" s="61">
        <v>812</v>
      </c>
      <c r="H745" s="61">
        <v>840</v>
      </c>
      <c r="I745" s="61">
        <v>850</v>
      </c>
      <c r="J745" s="61">
        <v>860</v>
      </c>
      <c r="K745" s="61">
        <v>860</v>
      </c>
      <c r="L745" s="65">
        <f t="shared" si="173"/>
        <v>120.48192771084338</v>
      </c>
      <c r="M745" s="66">
        <f>IF(D745="BUY",(K745-F745)*(L745),(F745-K745)*(L745))</f>
        <v>3614.4578313253014</v>
      </c>
      <c r="N745" s="67">
        <f>M745/(L745)/F745%</f>
        <v>3.614457831325301</v>
      </c>
    </row>
    <row r="747" spans="1:14" ht="15.75">
      <c r="A747" s="13" t="s">
        <v>26</v>
      </c>
      <c r="B747" s="14"/>
      <c r="C747" s="15"/>
      <c r="D747" s="16"/>
      <c r="E747" s="17"/>
      <c r="F747" s="17"/>
      <c r="G747" s="18"/>
      <c r="H747" s="19"/>
      <c r="I747" s="19"/>
      <c r="J747" s="19"/>
      <c r="K747" s="20"/>
      <c r="L747" s="21"/>
      <c r="N747" s="22"/>
    </row>
    <row r="748" spans="1:12" ht="15.75">
      <c r="A748" s="13" t="s">
        <v>27</v>
      </c>
      <c r="B748" s="23"/>
      <c r="C748" s="15"/>
      <c r="D748" s="16"/>
      <c r="E748" s="17"/>
      <c r="F748" s="17"/>
      <c r="G748" s="18"/>
      <c r="H748" s="17"/>
      <c r="I748" s="17"/>
      <c r="J748" s="17"/>
      <c r="K748" s="20"/>
      <c r="L748" s="21"/>
    </row>
    <row r="749" spans="1:14" ht="15.75">
      <c r="A749" s="13" t="s">
        <v>27</v>
      </c>
      <c r="B749" s="23"/>
      <c r="C749" s="24"/>
      <c r="D749" s="25"/>
      <c r="E749" s="26"/>
      <c r="F749" s="26"/>
      <c r="G749" s="27"/>
      <c r="H749" s="26"/>
      <c r="I749" s="26"/>
      <c r="J749" s="26"/>
      <c r="K749" s="26"/>
      <c r="L749" s="21"/>
      <c r="M749" s="21"/>
      <c r="N749" s="21"/>
    </row>
    <row r="750" spans="1:14" ht="16.5" thickBot="1">
      <c r="A750" s="68"/>
      <c r="B750" s="69"/>
      <c r="C750" s="26"/>
      <c r="D750" s="26"/>
      <c r="E750" s="26"/>
      <c r="F750" s="29"/>
      <c r="G750" s="30"/>
      <c r="H750" s="31" t="s">
        <v>28</v>
      </c>
      <c r="I750" s="31"/>
      <c r="J750" s="29"/>
      <c r="K750" s="29"/>
      <c r="L750" s="70"/>
      <c r="M750" s="71"/>
      <c r="N750" s="72"/>
    </row>
    <row r="751" spans="1:14" ht="15.75">
      <c r="A751" s="68"/>
      <c r="B751" s="69"/>
      <c r="C751" s="84" t="s">
        <v>29</v>
      </c>
      <c r="D751" s="84"/>
      <c r="E751" s="33">
        <v>89</v>
      </c>
      <c r="F751" s="34">
        <f>F752+F753+F754+F755+F756+F757</f>
        <v>100</v>
      </c>
      <c r="G751" s="35">
        <v>89</v>
      </c>
      <c r="H751" s="36">
        <f>G752/G751%</f>
        <v>80.89887640449439</v>
      </c>
      <c r="I751" s="36"/>
      <c r="J751" s="29"/>
      <c r="K751" s="29"/>
      <c r="L751" s="70"/>
      <c r="M751" s="71"/>
      <c r="N751" s="72"/>
    </row>
    <row r="752" spans="1:14" ht="15.75">
      <c r="A752" s="68"/>
      <c r="B752" s="69"/>
      <c r="C752" s="80" t="s">
        <v>30</v>
      </c>
      <c r="D752" s="80"/>
      <c r="E752" s="37">
        <v>72</v>
      </c>
      <c r="F752" s="38">
        <f>(E752/E751)*100</f>
        <v>80.89887640449437</v>
      </c>
      <c r="G752" s="35">
        <v>72</v>
      </c>
      <c r="H752" s="32"/>
      <c r="I752" s="32"/>
      <c r="J752" s="29"/>
      <c r="K752" s="29"/>
      <c r="L752" s="70"/>
      <c r="M752" s="71"/>
      <c r="N752" s="72"/>
    </row>
    <row r="753" spans="1:14" ht="15.75">
      <c r="A753" s="68"/>
      <c r="B753" s="69"/>
      <c r="C753" s="80" t="s">
        <v>32</v>
      </c>
      <c r="D753" s="80"/>
      <c r="E753" s="37">
        <v>0</v>
      </c>
      <c r="F753" s="38">
        <f>(E753/E751)*100</f>
        <v>0</v>
      </c>
      <c r="G753" s="40"/>
      <c r="H753" s="35"/>
      <c r="I753" s="35"/>
      <c r="J753" s="29"/>
      <c r="L753" s="70"/>
      <c r="M753" s="71"/>
      <c r="N753" s="72"/>
    </row>
    <row r="754" spans="1:14" ht="15.75">
      <c r="A754" s="68"/>
      <c r="B754" s="69"/>
      <c r="C754" s="80" t="s">
        <v>33</v>
      </c>
      <c r="D754" s="80"/>
      <c r="E754" s="37">
        <v>0</v>
      </c>
      <c r="F754" s="38">
        <f>(E754/E751)*100</f>
        <v>0</v>
      </c>
      <c r="G754" s="40"/>
      <c r="H754" s="35"/>
      <c r="I754" s="35"/>
      <c r="J754" s="29"/>
      <c r="K754" s="29"/>
      <c r="L754" s="29"/>
      <c r="M754" s="71"/>
      <c r="N754" s="72"/>
    </row>
    <row r="755" spans="1:14" ht="15.75">
      <c r="A755" s="68"/>
      <c r="B755" s="69"/>
      <c r="C755" s="80" t="s">
        <v>34</v>
      </c>
      <c r="D755" s="80"/>
      <c r="E755" s="37">
        <v>16</v>
      </c>
      <c r="F755" s="38">
        <f>(E755/E751)*100</f>
        <v>17.97752808988764</v>
      </c>
      <c r="G755" s="40"/>
      <c r="H755" s="26" t="s">
        <v>35</v>
      </c>
      <c r="I755" s="26"/>
      <c r="J755" s="29"/>
      <c r="K755" s="29"/>
      <c r="L755" s="70"/>
      <c r="M755" s="71"/>
      <c r="N755" s="72"/>
    </row>
    <row r="756" spans="1:14" ht="15.75">
      <c r="A756" s="68"/>
      <c r="B756" s="69"/>
      <c r="C756" s="80" t="s">
        <v>36</v>
      </c>
      <c r="D756" s="80"/>
      <c r="E756" s="37">
        <v>1</v>
      </c>
      <c r="F756" s="38">
        <f>(E756/E751)*100</f>
        <v>1.1235955056179776</v>
      </c>
      <c r="G756" s="40"/>
      <c r="H756" s="26"/>
      <c r="I756" s="26"/>
      <c r="J756" s="29"/>
      <c r="K756" s="29"/>
      <c r="L756" s="70"/>
      <c r="M756" s="71"/>
      <c r="N756" s="72"/>
    </row>
    <row r="757" spans="1:14" ht="16.5" thickBot="1">
      <c r="A757" s="68"/>
      <c r="B757" s="69"/>
      <c r="C757" s="81" t="s">
        <v>37</v>
      </c>
      <c r="D757" s="81"/>
      <c r="E757" s="42"/>
      <c r="F757" s="43">
        <f>(E757/E751)*100</f>
        <v>0</v>
      </c>
      <c r="G757" s="40"/>
      <c r="H757" s="26"/>
      <c r="I757" s="26"/>
      <c r="J757" s="29"/>
      <c r="K757" s="29"/>
      <c r="L757" s="70"/>
      <c r="M757" s="71"/>
      <c r="N757" s="72"/>
    </row>
    <row r="758" spans="1:14" ht="15.75">
      <c r="A758" s="45" t="s">
        <v>38</v>
      </c>
      <c r="B758" s="14"/>
      <c r="C758" s="15"/>
      <c r="D758" s="15"/>
      <c r="E758" s="17"/>
      <c r="F758" s="17"/>
      <c r="G758" s="46"/>
      <c r="H758" s="47"/>
      <c r="I758" s="47"/>
      <c r="J758" s="47"/>
      <c r="K758" s="17"/>
      <c r="L758" s="21"/>
      <c r="M758" s="44"/>
      <c r="N758" s="44"/>
    </row>
    <row r="759" spans="1:14" ht="15.75">
      <c r="A759" s="16" t="s">
        <v>39</v>
      </c>
      <c r="B759" s="14"/>
      <c r="C759" s="48"/>
      <c r="D759" s="49"/>
      <c r="E759" s="50"/>
      <c r="F759" s="47"/>
      <c r="G759" s="46"/>
      <c r="H759" s="47"/>
      <c r="I759" s="47"/>
      <c r="J759" s="47"/>
      <c r="K759" s="17"/>
      <c r="L759" s="21"/>
      <c r="M759" s="28"/>
      <c r="N759" s="28"/>
    </row>
    <row r="760" spans="1:14" ht="15.75">
      <c r="A760" s="16" t="s">
        <v>40</v>
      </c>
      <c r="B760" s="14"/>
      <c r="C760" s="15"/>
      <c r="D760" s="49"/>
      <c r="E760" s="50"/>
      <c r="F760" s="47"/>
      <c r="G760" s="46"/>
      <c r="H760" s="51"/>
      <c r="I760" s="51"/>
      <c r="J760" s="51"/>
      <c r="K760" s="17"/>
      <c r="L760" s="21"/>
      <c r="M760" s="21"/>
      <c r="N760" s="21"/>
    </row>
    <row r="761" spans="1:14" ht="15.75">
      <c r="A761" s="16" t="s">
        <v>41</v>
      </c>
      <c r="B761" s="48"/>
      <c r="C761" s="15"/>
      <c r="D761" s="49"/>
      <c r="E761" s="50"/>
      <c r="F761" s="47"/>
      <c r="G761" s="52"/>
      <c r="H761" s="51"/>
      <c r="I761" s="51"/>
      <c r="J761" s="51"/>
      <c r="K761" s="17"/>
      <c r="L761" s="21"/>
      <c r="M761" s="21"/>
      <c r="N761" s="21"/>
    </row>
    <row r="762" spans="1:14" ht="15.75">
      <c r="A762" s="16" t="s">
        <v>42</v>
      </c>
      <c r="B762" s="39"/>
      <c r="C762" s="15"/>
      <c r="D762" s="53"/>
      <c r="E762" s="47"/>
      <c r="F762" s="47"/>
      <c r="G762" s="52"/>
      <c r="H762" s="51"/>
      <c r="I762" s="51"/>
      <c r="J762" s="51"/>
      <c r="K762" s="47"/>
      <c r="L762" s="21"/>
      <c r="M762" s="21"/>
      <c r="N762" s="21"/>
    </row>
    <row r="763" ht="16.5" thickBot="1"/>
    <row r="764" spans="1:14" ht="16.5" thickBot="1">
      <c r="A764" s="89" t="s">
        <v>0</v>
      </c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</row>
    <row r="765" spans="1:14" ht="16.5" thickBo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</row>
    <row r="766" spans="1:14" ht="15.75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</row>
    <row r="767" spans="1:14" ht="15.75">
      <c r="A767" s="90" t="s">
        <v>1</v>
      </c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</row>
    <row r="768" spans="1:14" ht="15.75">
      <c r="A768" s="90" t="s">
        <v>2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</row>
    <row r="769" spans="1:14" ht="16.5" thickBot="1">
      <c r="A769" s="91" t="s">
        <v>3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</row>
    <row r="770" spans="1:14" ht="15.75">
      <c r="A770" s="92" t="s">
        <v>300</v>
      </c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</row>
    <row r="771" spans="1:14" ht="15.75">
      <c r="A771" s="92" t="s">
        <v>5</v>
      </c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</row>
    <row r="772" spans="1:14" ht="15.75">
      <c r="A772" s="87" t="s">
        <v>6</v>
      </c>
      <c r="B772" s="82" t="s">
        <v>7</v>
      </c>
      <c r="C772" s="82" t="s">
        <v>8</v>
      </c>
      <c r="D772" s="87" t="s">
        <v>9</v>
      </c>
      <c r="E772" s="82" t="s">
        <v>10</v>
      </c>
      <c r="F772" s="82" t="s">
        <v>11</v>
      </c>
      <c r="G772" s="82" t="s">
        <v>12</v>
      </c>
      <c r="H772" s="82" t="s">
        <v>13</v>
      </c>
      <c r="I772" s="82" t="s">
        <v>14</v>
      </c>
      <c r="J772" s="82" t="s">
        <v>15</v>
      </c>
      <c r="K772" s="85" t="s">
        <v>16</v>
      </c>
      <c r="L772" s="82" t="s">
        <v>17</v>
      </c>
      <c r="M772" s="82" t="s">
        <v>18</v>
      </c>
      <c r="N772" s="82" t="s">
        <v>19</v>
      </c>
    </row>
    <row r="773" spans="1:14" ht="15.75">
      <c r="A773" s="88"/>
      <c r="B773" s="83"/>
      <c r="C773" s="83"/>
      <c r="D773" s="88"/>
      <c r="E773" s="83"/>
      <c r="F773" s="83"/>
      <c r="G773" s="83"/>
      <c r="H773" s="83"/>
      <c r="I773" s="83"/>
      <c r="J773" s="83"/>
      <c r="K773" s="86"/>
      <c r="L773" s="83"/>
      <c r="M773" s="83"/>
      <c r="N773" s="83"/>
    </row>
    <row r="774" spans="1:14" ht="16.5" customHeight="1">
      <c r="A774" s="63">
        <v>1</v>
      </c>
      <c r="B774" s="64">
        <v>43007</v>
      </c>
      <c r="C774" s="60" t="s">
        <v>20</v>
      </c>
      <c r="D774" s="60" t="s">
        <v>21</v>
      </c>
      <c r="E774" s="60" t="s">
        <v>341</v>
      </c>
      <c r="F774" s="61">
        <v>166</v>
      </c>
      <c r="G774" s="61">
        <v>164</v>
      </c>
      <c r="H774" s="61">
        <v>168</v>
      </c>
      <c r="I774" s="61">
        <v>170</v>
      </c>
      <c r="J774" s="61">
        <v>172</v>
      </c>
      <c r="K774" s="61">
        <v>172</v>
      </c>
      <c r="L774" s="65">
        <f aca="true" t="shared" si="176" ref="L774:L787">100000/F774</f>
        <v>602.4096385542168</v>
      </c>
      <c r="M774" s="66">
        <f aca="true" t="shared" si="177" ref="M774:M779">IF(D774="BUY",(K774-F774)*(L774),(F774-K774)*(L774))</f>
        <v>3614.457831325301</v>
      </c>
      <c r="N774" s="67">
        <f>M774/(L774)/F774%</f>
        <v>3.6144578313253013</v>
      </c>
    </row>
    <row r="775" spans="1:14" ht="16.5" customHeight="1">
      <c r="A775" s="63">
        <v>2</v>
      </c>
      <c r="B775" s="64">
        <v>43007</v>
      </c>
      <c r="C775" s="60" t="s">
        <v>20</v>
      </c>
      <c r="D775" s="60" t="s">
        <v>21</v>
      </c>
      <c r="E775" s="60" t="s">
        <v>55</v>
      </c>
      <c r="F775" s="61">
        <v>128</v>
      </c>
      <c r="G775" s="61">
        <v>124.5</v>
      </c>
      <c r="H775" s="61">
        <v>130</v>
      </c>
      <c r="I775" s="61">
        <v>132</v>
      </c>
      <c r="J775" s="61">
        <v>134</v>
      </c>
      <c r="K775" s="61">
        <v>130</v>
      </c>
      <c r="L775" s="65">
        <f>100000/F775</f>
        <v>781.25</v>
      </c>
      <c r="M775" s="66">
        <f t="shared" si="177"/>
        <v>1562.5</v>
      </c>
      <c r="N775" s="67">
        <f>M775/(L775)/F775%</f>
        <v>1.5625</v>
      </c>
    </row>
    <row r="776" spans="1:14" ht="16.5" customHeight="1">
      <c r="A776" s="63">
        <v>3</v>
      </c>
      <c r="B776" s="64">
        <v>43007</v>
      </c>
      <c r="C776" s="60" t="s">
        <v>20</v>
      </c>
      <c r="D776" s="60" t="s">
        <v>21</v>
      </c>
      <c r="E776" s="60" t="s">
        <v>289</v>
      </c>
      <c r="F776" s="61">
        <v>155</v>
      </c>
      <c r="G776" s="61">
        <v>149.5</v>
      </c>
      <c r="H776" s="61">
        <v>158</v>
      </c>
      <c r="I776" s="61">
        <v>161</v>
      </c>
      <c r="J776" s="61">
        <v>164</v>
      </c>
      <c r="K776" s="61">
        <v>149.5</v>
      </c>
      <c r="L776" s="65">
        <f>100000/F776</f>
        <v>645.1612903225806</v>
      </c>
      <c r="M776" s="66">
        <f t="shared" si="177"/>
        <v>-3548.387096774193</v>
      </c>
      <c r="N776" s="12">
        <f>M776/(L776)/F776%</f>
        <v>-3.5483870967741935</v>
      </c>
    </row>
    <row r="777" spans="1:14" ht="16.5" customHeight="1">
      <c r="A777" s="63">
        <v>4</v>
      </c>
      <c r="B777" s="64">
        <v>43007</v>
      </c>
      <c r="C777" s="60" t="s">
        <v>20</v>
      </c>
      <c r="D777" s="60" t="s">
        <v>21</v>
      </c>
      <c r="E777" s="60" t="s">
        <v>195</v>
      </c>
      <c r="F777" s="61">
        <v>1320</v>
      </c>
      <c r="G777" s="61">
        <v>1295</v>
      </c>
      <c r="H777" s="61">
        <v>1335</v>
      </c>
      <c r="I777" s="61">
        <v>1350</v>
      </c>
      <c r="J777" s="61">
        <v>1365</v>
      </c>
      <c r="K777" s="61">
        <v>1335</v>
      </c>
      <c r="L777" s="65">
        <f>100000/F777</f>
        <v>75.75757575757575</v>
      </c>
      <c r="M777" s="66">
        <f t="shared" si="177"/>
        <v>1136.3636363636363</v>
      </c>
      <c r="N777" s="67">
        <f>M777/(L777)/F777%</f>
        <v>1.1363636363636365</v>
      </c>
    </row>
    <row r="778" spans="1:14" ht="16.5" customHeight="1">
      <c r="A778" s="63">
        <v>5</v>
      </c>
      <c r="B778" s="64">
        <v>43007</v>
      </c>
      <c r="C778" s="60" t="s">
        <v>20</v>
      </c>
      <c r="D778" s="60" t="s">
        <v>21</v>
      </c>
      <c r="E778" s="61" t="s">
        <v>340</v>
      </c>
      <c r="F778" s="61">
        <v>401</v>
      </c>
      <c r="G778" s="61">
        <v>394</v>
      </c>
      <c r="H778" s="61">
        <v>405</v>
      </c>
      <c r="I778" s="61">
        <v>409</v>
      </c>
      <c r="J778" s="61">
        <v>413</v>
      </c>
      <c r="K778" s="61">
        <v>413</v>
      </c>
      <c r="L778" s="65">
        <v>413</v>
      </c>
      <c r="M778" s="66">
        <f t="shared" si="177"/>
        <v>4956</v>
      </c>
      <c r="N778" s="67">
        <f>M778/(L778)/F778%</f>
        <v>2.9925187032418954</v>
      </c>
    </row>
    <row r="779" spans="1:14" ht="16.5" customHeight="1">
      <c r="A779" s="63">
        <v>6</v>
      </c>
      <c r="B779" s="64">
        <v>43006</v>
      </c>
      <c r="C779" s="60" t="s">
        <v>20</v>
      </c>
      <c r="D779" s="60" t="s">
        <v>21</v>
      </c>
      <c r="E779" s="60" t="s">
        <v>339</v>
      </c>
      <c r="F779" s="61">
        <v>502</v>
      </c>
      <c r="G779" s="61">
        <v>493</v>
      </c>
      <c r="H779" s="61">
        <v>507</v>
      </c>
      <c r="I779" s="61">
        <v>512</v>
      </c>
      <c r="J779" s="61">
        <v>517</v>
      </c>
      <c r="K779" s="61">
        <v>493</v>
      </c>
      <c r="L779" s="65">
        <f>100000/F779</f>
        <v>199.20318725099602</v>
      </c>
      <c r="M779" s="66">
        <f t="shared" si="177"/>
        <v>-1792.8286852589642</v>
      </c>
      <c r="N779" s="12">
        <f aca="true" t="shared" si="178" ref="N779:N788">M779/(L779)/F779%</f>
        <v>-1.7928286852589643</v>
      </c>
    </row>
    <row r="780" spans="1:14" ht="16.5" customHeight="1">
      <c r="A780" s="63">
        <v>7</v>
      </c>
      <c r="B780" s="64">
        <v>43006</v>
      </c>
      <c r="C780" s="60" t="s">
        <v>20</v>
      </c>
      <c r="D780" s="60" t="s">
        <v>21</v>
      </c>
      <c r="E780" s="60" t="s">
        <v>337</v>
      </c>
      <c r="F780" s="61">
        <v>232</v>
      </c>
      <c r="G780" s="61">
        <v>227</v>
      </c>
      <c r="H780" s="61">
        <v>235</v>
      </c>
      <c r="I780" s="61">
        <v>238</v>
      </c>
      <c r="J780" s="61">
        <v>241</v>
      </c>
      <c r="K780" s="61">
        <v>235</v>
      </c>
      <c r="L780" s="65">
        <f t="shared" si="176"/>
        <v>431.0344827586207</v>
      </c>
      <c r="M780" s="66">
        <f aca="true" t="shared" si="179" ref="M780:M788">IF(D780="BUY",(K780-F780)*(L780),(F780-K780)*(L780))</f>
        <v>1293.103448275862</v>
      </c>
      <c r="N780" s="67">
        <f t="shared" si="178"/>
        <v>1.293103448275862</v>
      </c>
    </row>
    <row r="781" spans="1:14" ht="16.5" customHeight="1">
      <c r="A781" s="63">
        <v>8</v>
      </c>
      <c r="B781" s="64">
        <v>43006</v>
      </c>
      <c r="C781" s="60" t="s">
        <v>20</v>
      </c>
      <c r="D781" s="60" t="s">
        <v>21</v>
      </c>
      <c r="E781" s="60" t="s">
        <v>336</v>
      </c>
      <c r="F781" s="61">
        <v>556</v>
      </c>
      <c r="G781" s="61">
        <v>546</v>
      </c>
      <c r="H781" s="61">
        <v>561</v>
      </c>
      <c r="I781" s="61">
        <v>566</v>
      </c>
      <c r="J781" s="61">
        <v>571</v>
      </c>
      <c r="K781" s="61">
        <v>566</v>
      </c>
      <c r="L781" s="65">
        <f t="shared" si="176"/>
        <v>179.85611510791367</v>
      </c>
      <c r="M781" s="66">
        <f t="shared" si="179"/>
        <v>1798.5611510791366</v>
      </c>
      <c r="N781" s="67">
        <f t="shared" si="178"/>
        <v>1.7985611510791368</v>
      </c>
    </row>
    <row r="782" spans="1:14" ht="16.5" customHeight="1">
      <c r="A782" s="63">
        <v>9</v>
      </c>
      <c r="B782" s="64">
        <v>43006</v>
      </c>
      <c r="C782" s="60" t="s">
        <v>20</v>
      </c>
      <c r="D782" s="60" t="s">
        <v>21</v>
      </c>
      <c r="E782" s="60" t="s">
        <v>335</v>
      </c>
      <c r="F782" s="61">
        <v>393</v>
      </c>
      <c r="G782" s="61">
        <v>385</v>
      </c>
      <c r="H782" s="61">
        <v>397</v>
      </c>
      <c r="I782" s="61">
        <v>401</v>
      </c>
      <c r="J782" s="61">
        <v>405</v>
      </c>
      <c r="K782" s="61">
        <v>397</v>
      </c>
      <c r="L782" s="65">
        <f t="shared" si="176"/>
        <v>254.4529262086514</v>
      </c>
      <c r="M782" s="66">
        <f t="shared" si="179"/>
        <v>1017.8117048346056</v>
      </c>
      <c r="N782" s="67">
        <f t="shared" si="178"/>
        <v>1.0178117048346056</v>
      </c>
    </row>
    <row r="783" spans="1:14" ht="16.5" customHeight="1">
      <c r="A783" s="63">
        <v>10</v>
      </c>
      <c r="B783" s="64">
        <v>43006</v>
      </c>
      <c r="C783" s="60" t="s">
        <v>20</v>
      </c>
      <c r="D783" s="60" t="s">
        <v>21</v>
      </c>
      <c r="E783" s="60" t="s">
        <v>334</v>
      </c>
      <c r="F783" s="61">
        <v>261</v>
      </c>
      <c r="G783" s="61">
        <v>255</v>
      </c>
      <c r="H783" s="61">
        <v>264</v>
      </c>
      <c r="I783" s="61">
        <v>267</v>
      </c>
      <c r="J783" s="61">
        <v>270</v>
      </c>
      <c r="K783" s="61">
        <v>270</v>
      </c>
      <c r="L783" s="65">
        <f t="shared" si="176"/>
        <v>383.1417624521073</v>
      </c>
      <c r="M783" s="66">
        <f t="shared" si="179"/>
        <v>3448.2758620689656</v>
      </c>
      <c r="N783" s="67">
        <f t="shared" si="178"/>
        <v>3.4482758620689657</v>
      </c>
    </row>
    <row r="784" spans="1:14" ht="16.5" customHeight="1">
      <c r="A784" s="63">
        <v>11</v>
      </c>
      <c r="B784" s="64">
        <v>43005</v>
      </c>
      <c r="C784" s="60" t="s">
        <v>20</v>
      </c>
      <c r="D784" s="60" t="s">
        <v>21</v>
      </c>
      <c r="E784" s="60" t="s">
        <v>82</v>
      </c>
      <c r="F784" s="61">
        <v>945</v>
      </c>
      <c r="G784" s="61">
        <v>928</v>
      </c>
      <c r="H784" s="61">
        <v>955</v>
      </c>
      <c r="I784" s="61">
        <v>965</v>
      </c>
      <c r="J784" s="61">
        <v>975</v>
      </c>
      <c r="K784" s="61">
        <v>928</v>
      </c>
      <c r="L784" s="65">
        <f t="shared" si="176"/>
        <v>105.82010582010582</v>
      </c>
      <c r="M784" s="66">
        <f t="shared" si="179"/>
        <v>-1798.9417989417989</v>
      </c>
      <c r="N784" s="12">
        <f t="shared" si="178"/>
        <v>-1.798941798941799</v>
      </c>
    </row>
    <row r="785" spans="1:14" ht="16.5" customHeight="1">
      <c r="A785" s="63">
        <v>12</v>
      </c>
      <c r="B785" s="64">
        <v>43005</v>
      </c>
      <c r="C785" s="60" t="s">
        <v>20</v>
      </c>
      <c r="D785" s="60" t="s">
        <v>21</v>
      </c>
      <c r="E785" s="60" t="s">
        <v>239</v>
      </c>
      <c r="F785" s="61">
        <v>660</v>
      </c>
      <c r="G785" s="61">
        <v>648</v>
      </c>
      <c r="H785" s="61">
        <v>666</v>
      </c>
      <c r="I785" s="61">
        <v>672</v>
      </c>
      <c r="J785" s="61">
        <v>724</v>
      </c>
      <c r="K785" s="61">
        <v>648</v>
      </c>
      <c r="L785" s="65">
        <f t="shared" si="176"/>
        <v>151.5151515151515</v>
      </c>
      <c r="M785" s="66">
        <f t="shared" si="179"/>
        <v>-1818.181818181818</v>
      </c>
      <c r="N785" s="12">
        <f t="shared" si="178"/>
        <v>-1.8181818181818183</v>
      </c>
    </row>
    <row r="786" spans="1:14" ht="16.5" customHeight="1">
      <c r="A786" s="63">
        <v>13</v>
      </c>
      <c r="B786" s="64">
        <v>43005</v>
      </c>
      <c r="C786" s="60" t="s">
        <v>20</v>
      </c>
      <c r="D786" s="60" t="s">
        <v>94</v>
      </c>
      <c r="E786" s="60" t="s">
        <v>324</v>
      </c>
      <c r="F786" s="61">
        <v>458</v>
      </c>
      <c r="G786" s="61">
        <v>467</v>
      </c>
      <c r="H786" s="61">
        <v>453</v>
      </c>
      <c r="I786" s="61">
        <v>448</v>
      </c>
      <c r="J786" s="61">
        <v>443</v>
      </c>
      <c r="K786" s="61">
        <v>453</v>
      </c>
      <c r="L786" s="65">
        <f t="shared" si="176"/>
        <v>218.34061135371178</v>
      </c>
      <c r="M786" s="66">
        <f t="shared" si="179"/>
        <v>1091.7030567685588</v>
      </c>
      <c r="N786" s="67">
        <f t="shared" si="178"/>
        <v>1.0917030567685588</v>
      </c>
    </row>
    <row r="787" spans="1:14" ht="16.5" customHeight="1">
      <c r="A787" s="63">
        <v>14</v>
      </c>
      <c r="B787" s="64">
        <v>43004</v>
      </c>
      <c r="C787" s="60" t="s">
        <v>20</v>
      </c>
      <c r="D787" s="60" t="s">
        <v>21</v>
      </c>
      <c r="E787" s="60" t="s">
        <v>333</v>
      </c>
      <c r="F787" s="61">
        <v>700</v>
      </c>
      <c r="G787" s="61">
        <v>685</v>
      </c>
      <c r="H787" s="61">
        <v>708</v>
      </c>
      <c r="I787" s="61">
        <v>716</v>
      </c>
      <c r="J787" s="61">
        <v>724</v>
      </c>
      <c r="K787" s="61">
        <v>685</v>
      </c>
      <c r="L787" s="65">
        <f t="shared" si="176"/>
        <v>142.85714285714286</v>
      </c>
      <c r="M787" s="66">
        <f t="shared" si="179"/>
        <v>-2142.857142857143</v>
      </c>
      <c r="N787" s="12">
        <f t="shared" si="178"/>
        <v>-2.1428571428571432</v>
      </c>
    </row>
    <row r="788" spans="1:14" ht="16.5" customHeight="1">
      <c r="A788" s="63">
        <v>15</v>
      </c>
      <c r="B788" s="64">
        <v>43004</v>
      </c>
      <c r="C788" s="60" t="s">
        <v>20</v>
      </c>
      <c r="D788" s="60" t="s">
        <v>21</v>
      </c>
      <c r="E788" s="60" t="s">
        <v>145</v>
      </c>
      <c r="F788" s="61">
        <v>178</v>
      </c>
      <c r="G788" s="61">
        <v>173</v>
      </c>
      <c r="H788" s="61">
        <v>181</v>
      </c>
      <c r="I788" s="61">
        <v>184</v>
      </c>
      <c r="J788" s="61">
        <v>187</v>
      </c>
      <c r="K788" s="61">
        <v>173</v>
      </c>
      <c r="L788" s="65">
        <f aca="true" t="shared" si="180" ref="L788:L796">100000/F788</f>
        <v>561.7977528089888</v>
      </c>
      <c r="M788" s="66">
        <f t="shared" si="179"/>
        <v>-2808.9887640449438</v>
      </c>
      <c r="N788" s="12">
        <f t="shared" si="178"/>
        <v>-2.8089887640449436</v>
      </c>
    </row>
    <row r="789" spans="1:14" ht="16.5" customHeight="1">
      <c r="A789" s="63">
        <v>16</v>
      </c>
      <c r="B789" s="64">
        <v>43004</v>
      </c>
      <c r="C789" s="60" t="s">
        <v>20</v>
      </c>
      <c r="D789" s="60" t="s">
        <v>21</v>
      </c>
      <c r="E789" s="60" t="s">
        <v>331</v>
      </c>
      <c r="F789" s="61">
        <v>1150</v>
      </c>
      <c r="G789" s="61">
        <v>1125</v>
      </c>
      <c r="H789" s="61">
        <v>1165</v>
      </c>
      <c r="I789" s="61">
        <v>1180</v>
      </c>
      <c r="J789" s="61">
        <v>1195</v>
      </c>
      <c r="K789" s="61">
        <v>1195</v>
      </c>
      <c r="L789" s="65">
        <f t="shared" si="180"/>
        <v>86.95652173913044</v>
      </c>
      <c r="M789" s="66">
        <f aca="true" t="shared" si="181" ref="M789:M796">IF(D789="BUY",(K789-F789)*(L789),(F789-K789)*(L789))</f>
        <v>3913.0434782608695</v>
      </c>
      <c r="N789" s="67">
        <f aca="true" t="shared" si="182" ref="N789:N796">M789/(L789)/F789%</f>
        <v>3.9130434782608696</v>
      </c>
    </row>
    <row r="790" spans="1:14" ht="16.5" customHeight="1">
      <c r="A790" s="63">
        <v>17</v>
      </c>
      <c r="B790" s="64">
        <v>43004</v>
      </c>
      <c r="C790" s="60" t="s">
        <v>20</v>
      </c>
      <c r="D790" s="60" t="s">
        <v>21</v>
      </c>
      <c r="E790" s="60" t="s">
        <v>330</v>
      </c>
      <c r="F790" s="61">
        <v>258</v>
      </c>
      <c r="G790" s="61">
        <v>252</v>
      </c>
      <c r="H790" s="61">
        <v>261</v>
      </c>
      <c r="I790" s="61">
        <v>264</v>
      </c>
      <c r="J790" s="61">
        <v>267</v>
      </c>
      <c r="K790" s="61">
        <v>261</v>
      </c>
      <c r="L790" s="65">
        <f t="shared" si="180"/>
        <v>387.5968992248062</v>
      </c>
      <c r="M790" s="66">
        <f t="shared" si="181"/>
        <v>1162.7906976744184</v>
      </c>
      <c r="N790" s="67">
        <f t="shared" si="182"/>
        <v>1.1627906976744184</v>
      </c>
    </row>
    <row r="791" spans="1:14" ht="16.5" customHeight="1">
      <c r="A791" s="63">
        <v>18</v>
      </c>
      <c r="B791" s="64">
        <v>43004</v>
      </c>
      <c r="C791" s="60" t="s">
        <v>20</v>
      </c>
      <c r="D791" s="60" t="s">
        <v>21</v>
      </c>
      <c r="E791" s="60" t="s">
        <v>329</v>
      </c>
      <c r="F791" s="61">
        <v>354</v>
      </c>
      <c r="G791" s="61">
        <v>346</v>
      </c>
      <c r="H791" s="61">
        <v>360</v>
      </c>
      <c r="I791" s="61">
        <v>364</v>
      </c>
      <c r="J791" s="61">
        <v>368</v>
      </c>
      <c r="K791" s="61">
        <v>360</v>
      </c>
      <c r="L791" s="65">
        <f t="shared" si="180"/>
        <v>282.4858757062147</v>
      </c>
      <c r="M791" s="66">
        <f t="shared" si="181"/>
        <v>1694.915254237288</v>
      </c>
      <c r="N791" s="67">
        <f t="shared" si="182"/>
        <v>1.694915254237288</v>
      </c>
    </row>
    <row r="792" spans="1:14" ht="16.5" customHeight="1">
      <c r="A792" s="63">
        <v>19</v>
      </c>
      <c r="B792" s="64">
        <v>43003</v>
      </c>
      <c r="C792" s="60" t="s">
        <v>20</v>
      </c>
      <c r="D792" s="60" t="s">
        <v>21</v>
      </c>
      <c r="E792" s="60" t="s">
        <v>328</v>
      </c>
      <c r="F792" s="61">
        <v>95</v>
      </c>
      <c r="G792" s="61">
        <v>91</v>
      </c>
      <c r="H792" s="61">
        <v>97</v>
      </c>
      <c r="I792" s="61">
        <v>99</v>
      </c>
      <c r="J792" s="61">
        <v>101</v>
      </c>
      <c r="K792" s="61">
        <v>99</v>
      </c>
      <c r="L792" s="65">
        <f t="shared" si="180"/>
        <v>1052.6315789473683</v>
      </c>
      <c r="M792" s="66">
        <f t="shared" si="181"/>
        <v>4210.526315789473</v>
      </c>
      <c r="N792" s="67">
        <f t="shared" si="182"/>
        <v>4.2105263157894735</v>
      </c>
    </row>
    <row r="793" spans="1:14" ht="16.5" customHeight="1">
      <c r="A793" s="63">
        <v>20</v>
      </c>
      <c r="B793" s="64">
        <v>43003</v>
      </c>
      <c r="C793" s="60" t="s">
        <v>20</v>
      </c>
      <c r="D793" s="60" t="s">
        <v>21</v>
      </c>
      <c r="E793" s="60" t="s">
        <v>102</v>
      </c>
      <c r="F793" s="61">
        <v>1220</v>
      </c>
      <c r="G793" s="61">
        <v>1197</v>
      </c>
      <c r="H793" s="61">
        <v>1232</v>
      </c>
      <c r="I793" s="61">
        <v>1244</v>
      </c>
      <c r="J793" s="61">
        <v>1256</v>
      </c>
      <c r="K793" s="61">
        <v>1232</v>
      </c>
      <c r="L793" s="65">
        <f t="shared" si="180"/>
        <v>81.9672131147541</v>
      </c>
      <c r="M793" s="66">
        <f t="shared" si="181"/>
        <v>983.6065573770493</v>
      </c>
      <c r="N793" s="67">
        <f t="shared" si="182"/>
        <v>0.9836065573770493</v>
      </c>
    </row>
    <row r="794" spans="1:14" ht="16.5" customHeight="1">
      <c r="A794" s="63">
        <v>21</v>
      </c>
      <c r="B794" s="64">
        <v>43003</v>
      </c>
      <c r="C794" s="60" t="s">
        <v>20</v>
      </c>
      <c r="D794" s="60" t="s">
        <v>21</v>
      </c>
      <c r="E794" s="60" t="s">
        <v>327</v>
      </c>
      <c r="F794" s="61">
        <v>382</v>
      </c>
      <c r="G794" s="61">
        <v>372</v>
      </c>
      <c r="H794" s="61">
        <v>387</v>
      </c>
      <c r="I794" s="61">
        <v>392</v>
      </c>
      <c r="J794" s="61">
        <v>397</v>
      </c>
      <c r="K794" s="61">
        <v>397</v>
      </c>
      <c r="L794" s="65">
        <f t="shared" si="180"/>
        <v>261.78010471204186</v>
      </c>
      <c r="M794" s="66">
        <f t="shared" si="181"/>
        <v>3926.701570680628</v>
      </c>
      <c r="N794" s="67">
        <f t="shared" si="182"/>
        <v>3.9267015706806285</v>
      </c>
    </row>
    <row r="795" spans="1:14" ht="16.5" customHeight="1">
      <c r="A795" s="63">
        <v>22</v>
      </c>
      <c r="B795" s="64">
        <v>43000</v>
      </c>
      <c r="C795" s="60" t="s">
        <v>20</v>
      </c>
      <c r="D795" s="60" t="s">
        <v>94</v>
      </c>
      <c r="E795" s="60" t="s">
        <v>286</v>
      </c>
      <c r="F795" s="61">
        <v>132</v>
      </c>
      <c r="G795" s="61">
        <v>137</v>
      </c>
      <c r="H795" s="61">
        <v>129</v>
      </c>
      <c r="I795" s="61">
        <v>126</v>
      </c>
      <c r="J795" s="61">
        <v>123</v>
      </c>
      <c r="K795" s="61">
        <v>129</v>
      </c>
      <c r="L795" s="65">
        <f t="shared" si="180"/>
        <v>757.5757575757576</v>
      </c>
      <c r="M795" s="66">
        <f t="shared" si="181"/>
        <v>2272.727272727273</v>
      </c>
      <c r="N795" s="67">
        <f t="shared" si="182"/>
        <v>2.2727272727272725</v>
      </c>
    </row>
    <row r="796" spans="1:14" ht="16.5" customHeight="1">
      <c r="A796" s="63">
        <v>23</v>
      </c>
      <c r="B796" s="64">
        <v>42999</v>
      </c>
      <c r="C796" s="60" t="s">
        <v>20</v>
      </c>
      <c r="D796" s="60" t="s">
        <v>21</v>
      </c>
      <c r="E796" s="60" t="s">
        <v>325</v>
      </c>
      <c r="F796" s="61">
        <v>458</v>
      </c>
      <c r="G796" s="61">
        <v>449</v>
      </c>
      <c r="H796" s="61">
        <v>463</v>
      </c>
      <c r="I796" s="61">
        <v>468</v>
      </c>
      <c r="J796" s="61">
        <v>476</v>
      </c>
      <c r="K796" s="61">
        <v>463</v>
      </c>
      <c r="L796" s="65">
        <f t="shared" si="180"/>
        <v>218.34061135371178</v>
      </c>
      <c r="M796" s="66">
        <f t="shared" si="181"/>
        <v>1091.7030567685588</v>
      </c>
      <c r="N796" s="67">
        <f t="shared" si="182"/>
        <v>1.0917030567685588</v>
      </c>
    </row>
    <row r="797" spans="1:14" ht="16.5" customHeight="1">
      <c r="A797" s="63">
        <v>24</v>
      </c>
      <c r="B797" s="64">
        <v>42999</v>
      </c>
      <c r="C797" s="60" t="s">
        <v>20</v>
      </c>
      <c r="D797" s="60" t="s">
        <v>21</v>
      </c>
      <c r="E797" s="60" t="s">
        <v>289</v>
      </c>
      <c r="F797" s="61">
        <v>171</v>
      </c>
      <c r="G797" s="61">
        <v>168</v>
      </c>
      <c r="H797" s="61">
        <v>173</v>
      </c>
      <c r="I797" s="61">
        <v>175</v>
      </c>
      <c r="J797" s="61">
        <v>177</v>
      </c>
      <c r="K797" s="61">
        <v>175</v>
      </c>
      <c r="L797" s="65">
        <f aca="true" t="shared" si="183" ref="L797:L804">100000/F797</f>
        <v>584.7953216374269</v>
      </c>
      <c r="M797" s="66">
        <f aca="true" t="shared" si="184" ref="M797:M803">IF(D797="BUY",(K797-F797)*(L797),(F797-K797)*(L797))</f>
        <v>2339.1812865497077</v>
      </c>
      <c r="N797" s="67">
        <f aca="true" t="shared" si="185" ref="N797:N803">M797/(L797)/F797%</f>
        <v>2.3391812865497075</v>
      </c>
    </row>
    <row r="798" spans="1:14" ht="16.5" customHeight="1">
      <c r="A798" s="63">
        <v>25</v>
      </c>
      <c r="B798" s="64">
        <v>42999</v>
      </c>
      <c r="C798" s="60" t="s">
        <v>20</v>
      </c>
      <c r="D798" s="60" t="s">
        <v>21</v>
      </c>
      <c r="E798" s="60" t="s">
        <v>326</v>
      </c>
      <c r="F798" s="61">
        <v>575</v>
      </c>
      <c r="G798" s="61">
        <v>565</v>
      </c>
      <c r="H798" s="61">
        <v>580</v>
      </c>
      <c r="I798" s="61">
        <v>585</v>
      </c>
      <c r="J798" s="61">
        <v>890</v>
      </c>
      <c r="K798" s="61">
        <v>585</v>
      </c>
      <c r="L798" s="65">
        <f t="shared" si="183"/>
        <v>173.91304347826087</v>
      </c>
      <c r="M798" s="66">
        <f t="shared" si="184"/>
        <v>1739.1304347826087</v>
      </c>
      <c r="N798" s="67">
        <f t="shared" si="185"/>
        <v>1.7391304347826086</v>
      </c>
    </row>
    <row r="799" spans="1:14" ht="16.5" customHeight="1">
      <c r="A799" s="63">
        <v>26</v>
      </c>
      <c r="B799" s="64">
        <v>42999</v>
      </c>
      <c r="C799" s="60" t="s">
        <v>20</v>
      </c>
      <c r="D799" s="60" t="s">
        <v>21</v>
      </c>
      <c r="E799" s="60" t="s">
        <v>324</v>
      </c>
      <c r="F799" s="61">
        <v>496</v>
      </c>
      <c r="G799" s="61">
        <v>486</v>
      </c>
      <c r="H799" s="61">
        <v>501</v>
      </c>
      <c r="I799" s="61">
        <v>506</v>
      </c>
      <c r="J799" s="61">
        <v>511</v>
      </c>
      <c r="K799" s="61">
        <v>506</v>
      </c>
      <c r="L799" s="65">
        <f t="shared" si="183"/>
        <v>201.61290322580646</v>
      </c>
      <c r="M799" s="66">
        <f t="shared" si="184"/>
        <v>2016.1290322580646</v>
      </c>
      <c r="N799" s="67">
        <f t="shared" si="185"/>
        <v>2.0161290322580645</v>
      </c>
    </row>
    <row r="800" spans="1:14" ht="16.5" customHeight="1">
      <c r="A800" s="63">
        <v>27</v>
      </c>
      <c r="B800" s="64">
        <v>42999</v>
      </c>
      <c r="C800" s="60" t="s">
        <v>20</v>
      </c>
      <c r="D800" s="60" t="s">
        <v>21</v>
      </c>
      <c r="E800" s="60" t="s">
        <v>79</v>
      </c>
      <c r="F800" s="61">
        <v>1030</v>
      </c>
      <c r="G800" s="61">
        <v>1020</v>
      </c>
      <c r="H800" s="61">
        <v>1040</v>
      </c>
      <c r="I800" s="61">
        <v>1050</v>
      </c>
      <c r="J800" s="61">
        <v>1060</v>
      </c>
      <c r="K800" s="61">
        <v>1039</v>
      </c>
      <c r="L800" s="65">
        <f t="shared" si="183"/>
        <v>97.0873786407767</v>
      </c>
      <c r="M800" s="66">
        <f t="shared" si="184"/>
        <v>873.7864077669904</v>
      </c>
      <c r="N800" s="67">
        <f t="shared" si="185"/>
        <v>0.8737864077669902</v>
      </c>
    </row>
    <row r="801" spans="1:14" ht="16.5" customHeight="1">
      <c r="A801" s="63">
        <v>28</v>
      </c>
      <c r="B801" s="64">
        <v>42998</v>
      </c>
      <c r="C801" s="60" t="s">
        <v>20</v>
      </c>
      <c r="D801" s="60" t="s">
        <v>21</v>
      </c>
      <c r="E801" s="60" t="s">
        <v>145</v>
      </c>
      <c r="F801" s="61">
        <v>188</v>
      </c>
      <c r="G801" s="61">
        <v>182</v>
      </c>
      <c r="H801" s="61">
        <v>191</v>
      </c>
      <c r="I801" s="61">
        <v>194</v>
      </c>
      <c r="J801" s="61">
        <v>197</v>
      </c>
      <c r="K801" s="61">
        <v>182</v>
      </c>
      <c r="L801" s="65">
        <f t="shared" si="183"/>
        <v>531.9148936170212</v>
      </c>
      <c r="M801" s="66">
        <f t="shared" si="184"/>
        <v>-3191.489361702127</v>
      </c>
      <c r="N801" s="67">
        <f t="shared" si="185"/>
        <v>-3.191489361702128</v>
      </c>
    </row>
    <row r="802" spans="1:16" ht="16.5" customHeight="1">
      <c r="A802" s="63">
        <v>29</v>
      </c>
      <c r="B802" s="64">
        <v>42998</v>
      </c>
      <c r="C802" s="60" t="s">
        <v>20</v>
      </c>
      <c r="D802" s="60" t="s">
        <v>21</v>
      </c>
      <c r="E802" s="60" t="s">
        <v>323</v>
      </c>
      <c r="F802" s="61">
        <v>127</v>
      </c>
      <c r="G802" s="61">
        <v>123</v>
      </c>
      <c r="H802" s="61">
        <v>129</v>
      </c>
      <c r="I802" s="61">
        <v>131</v>
      </c>
      <c r="J802" s="61">
        <v>133</v>
      </c>
      <c r="K802" s="61">
        <v>133</v>
      </c>
      <c r="L802" s="65">
        <f t="shared" si="183"/>
        <v>787.4015748031496</v>
      </c>
      <c r="M802" s="66">
        <f t="shared" si="184"/>
        <v>4724.4094488188975</v>
      </c>
      <c r="N802" s="67">
        <f t="shared" si="185"/>
        <v>4.724409448818897</v>
      </c>
      <c r="P802" s="1" t="s">
        <v>31</v>
      </c>
    </row>
    <row r="803" spans="1:14" ht="16.5" customHeight="1">
      <c r="A803" s="63">
        <v>30</v>
      </c>
      <c r="B803" s="64">
        <v>42998</v>
      </c>
      <c r="C803" s="60" t="s">
        <v>20</v>
      </c>
      <c r="D803" s="60" t="s">
        <v>21</v>
      </c>
      <c r="E803" s="60" t="s">
        <v>322</v>
      </c>
      <c r="F803" s="61">
        <v>237</v>
      </c>
      <c r="G803" s="61">
        <v>232</v>
      </c>
      <c r="H803" s="61">
        <v>240</v>
      </c>
      <c r="I803" s="61">
        <v>243</v>
      </c>
      <c r="J803" s="61">
        <v>246</v>
      </c>
      <c r="K803" s="61">
        <v>240</v>
      </c>
      <c r="L803" s="65">
        <f t="shared" si="183"/>
        <v>421.9409282700422</v>
      </c>
      <c r="M803" s="66">
        <f t="shared" si="184"/>
        <v>1265.8227848101267</v>
      </c>
      <c r="N803" s="67">
        <f t="shared" si="185"/>
        <v>1.2658227848101264</v>
      </c>
    </row>
    <row r="804" spans="1:14" ht="16.5" customHeight="1">
      <c r="A804" s="63">
        <v>31</v>
      </c>
      <c r="B804" s="64">
        <v>42997</v>
      </c>
      <c r="C804" s="60" t="s">
        <v>20</v>
      </c>
      <c r="D804" s="60" t="s">
        <v>21</v>
      </c>
      <c r="E804" s="60" t="s">
        <v>296</v>
      </c>
      <c r="F804" s="61">
        <v>154</v>
      </c>
      <c r="G804" s="61">
        <v>149</v>
      </c>
      <c r="H804" s="61">
        <v>157</v>
      </c>
      <c r="I804" s="61">
        <v>160</v>
      </c>
      <c r="J804" s="61">
        <v>163</v>
      </c>
      <c r="K804" s="61">
        <v>149</v>
      </c>
      <c r="L804" s="65">
        <f t="shared" si="183"/>
        <v>649.3506493506494</v>
      </c>
      <c r="M804" s="66">
        <f aca="true" t="shared" si="186" ref="M804:M810">IF(D804="BUY",(K804-F804)*(L804),(F804-K804)*(L804))</f>
        <v>-3246.753246753247</v>
      </c>
      <c r="N804" s="12">
        <f aca="true" t="shared" si="187" ref="N804:N810">M804/(L804)/F804%</f>
        <v>-3.2467532467532467</v>
      </c>
    </row>
    <row r="805" spans="1:14" ht="16.5" customHeight="1">
      <c r="A805" s="63">
        <v>32</v>
      </c>
      <c r="B805" s="64">
        <v>42997</v>
      </c>
      <c r="C805" s="60" t="s">
        <v>20</v>
      </c>
      <c r="D805" s="60" t="s">
        <v>21</v>
      </c>
      <c r="E805" s="60" t="s">
        <v>320</v>
      </c>
      <c r="F805" s="61">
        <v>650</v>
      </c>
      <c r="G805" s="61">
        <v>639</v>
      </c>
      <c r="H805" s="61">
        <v>656</v>
      </c>
      <c r="I805" s="61">
        <v>662</v>
      </c>
      <c r="J805" s="61">
        <v>668</v>
      </c>
      <c r="K805" s="61">
        <v>639</v>
      </c>
      <c r="L805" s="65">
        <f aca="true" t="shared" si="188" ref="L805:L814">100000/F805</f>
        <v>153.84615384615384</v>
      </c>
      <c r="M805" s="66">
        <f t="shared" si="186"/>
        <v>-1692.3076923076922</v>
      </c>
      <c r="N805" s="12">
        <f t="shared" si="187"/>
        <v>-1.6923076923076923</v>
      </c>
    </row>
    <row r="806" spans="1:14" ht="16.5" customHeight="1">
      <c r="A806" s="63">
        <v>33</v>
      </c>
      <c r="B806" s="64">
        <v>42997</v>
      </c>
      <c r="C806" s="60" t="s">
        <v>20</v>
      </c>
      <c r="D806" s="60" t="s">
        <v>21</v>
      </c>
      <c r="E806" s="60" t="s">
        <v>63</v>
      </c>
      <c r="F806" s="61">
        <v>203</v>
      </c>
      <c r="G806" s="61">
        <v>198</v>
      </c>
      <c r="H806" s="61">
        <v>206</v>
      </c>
      <c r="I806" s="61">
        <v>209</v>
      </c>
      <c r="J806" s="61">
        <v>212</v>
      </c>
      <c r="K806" s="61">
        <v>206</v>
      </c>
      <c r="L806" s="65">
        <f t="shared" si="188"/>
        <v>492.61083743842363</v>
      </c>
      <c r="M806" s="66">
        <f t="shared" si="186"/>
        <v>1477.8325123152708</v>
      </c>
      <c r="N806" s="67">
        <f t="shared" si="187"/>
        <v>1.4778325123152711</v>
      </c>
    </row>
    <row r="807" spans="1:14" ht="16.5" customHeight="1">
      <c r="A807" s="63">
        <v>34</v>
      </c>
      <c r="B807" s="64">
        <v>42997</v>
      </c>
      <c r="C807" s="60" t="s">
        <v>20</v>
      </c>
      <c r="D807" s="60" t="s">
        <v>21</v>
      </c>
      <c r="E807" s="60" t="s">
        <v>321</v>
      </c>
      <c r="F807" s="61">
        <v>130</v>
      </c>
      <c r="G807" s="61">
        <v>125</v>
      </c>
      <c r="H807" s="61">
        <v>132.9</v>
      </c>
      <c r="I807" s="61">
        <v>136</v>
      </c>
      <c r="J807" s="61">
        <v>139</v>
      </c>
      <c r="K807" s="61">
        <v>132.9</v>
      </c>
      <c r="L807" s="65">
        <f t="shared" si="188"/>
        <v>769.2307692307693</v>
      </c>
      <c r="M807" s="66">
        <f t="shared" si="186"/>
        <v>2230.7692307692355</v>
      </c>
      <c r="N807" s="67">
        <f t="shared" si="187"/>
        <v>2.2307692307692353</v>
      </c>
    </row>
    <row r="808" spans="1:14" ht="16.5" customHeight="1">
      <c r="A808" s="63">
        <v>35</v>
      </c>
      <c r="B808" s="64">
        <v>42997</v>
      </c>
      <c r="C808" s="60" t="s">
        <v>20</v>
      </c>
      <c r="D808" s="60" t="s">
        <v>21</v>
      </c>
      <c r="E808" s="60" t="s">
        <v>291</v>
      </c>
      <c r="F808" s="61">
        <v>107</v>
      </c>
      <c r="G808" s="61">
        <v>104</v>
      </c>
      <c r="H808" s="61">
        <v>108.8</v>
      </c>
      <c r="I808" s="61">
        <v>111</v>
      </c>
      <c r="J808" s="61">
        <v>113</v>
      </c>
      <c r="K808" s="61">
        <v>108.8</v>
      </c>
      <c r="L808" s="65">
        <f t="shared" si="188"/>
        <v>934.5794392523364</v>
      </c>
      <c r="M808" s="66">
        <f t="shared" si="186"/>
        <v>1682.242990654203</v>
      </c>
      <c r="N808" s="67">
        <f t="shared" si="187"/>
        <v>1.682242990654203</v>
      </c>
    </row>
    <row r="809" spans="1:14" ht="16.5" customHeight="1">
      <c r="A809" s="63">
        <v>36</v>
      </c>
      <c r="B809" s="64">
        <v>42997</v>
      </c>
      <c r="C809" s="60" t="s">
        <v>20</v>
      </c>
      <c r="D809" s="60" t="s">
        <v>21</v>
      </c>
      <c r="E809" s="60" t="s">
        <v>145</v>
      </c>
      <c r="F809" s="61">
        <v>171</v>
      </c>
      <c r="G809" s="61">
        <v>172</v>
      </c>
      <c r="H809" s="61">
        <v>174</v>
      </c>
      <c r="I809" s="61">
        <v>177</v>
      </c>
      <c r="J809" s="61">
        <v>180</v>
      </c>
      <c r="K809" s="61">
        <v>180</v>
      </c>
      <c r="L809" s="65">
        <f t="shared" si="188"/>
        <v>584.7953216374269</v>
      </c>
      <c r="M809" s="66">
        <f t="shared" si="186"/>
        <v>5263.1578947368425</v>
      </c>
      <c r="N809" s="67">
        <f t="shared" si="187"/>
        <v>5.2631578947368425</v>
      </c>
    </row>
    <row r="810" spans="1:14" ht="16.5" customHeight="1">
      <c r="A810" s="63">
        <v>37</v>
      </c>
      <c r="B810" s="64">
        <v>42996</v>
      </c>
      <c r="C810" s="60" t="s">
        <v>20</v>
      </c>
      <c r="D810" s="60" t="s">
        <v>21</v>
      </c>
      <c r="E810" s="60" t="s">
        <v>276</v>
      </c>
      <c r="F810" s="61">
        <v>730</v>
      </c>
      <c r="G810" s="61">
        <v>715</v>
      </c>
      <c r="H810" s="61">
        <v>738</v>
      </c>
      <c r="I810" s="61">
        <v>746</v>
      </c>
      <c r="J810" s="61">
        <v>754</v>
      </c>
      <c r="K810" s="61">
        <v>738</v>
      </c>
      <c r="L810" s="65">
        <f t="shared" si="188"/>
        <v>136.986301369863</v>
      </c>
      <c r="M810" s="66">
        <f t="shared" si="186"/>
        <v>1095.890410958904</v>
      </c>
      <c r="N810" s="67">
        <f t="shared" si="187"/>
        <v>1.095890410958904</v>
      </c>
    </row>
    <row r="811" spans="1:14" ht="16.5" customHeight="1">
      <c r="A811" s="63">
        <v>38</v>
      </c>
      <c r="B811" s="64">
        <v>42996</v>
      </c>
      <c r="C811" s="60" t="s">
        <v>20</v>
      </c>
      <c r="D811" s="60" t="s">
        <v>21</v>
      </c>
      <c r="E811" s="60" t="s">
        <v>82</v>
      </c>
      <c r="F811" s="61">
        <v>950</v>
      </c>
      <c r="G811" s="61">
        <v>935</v>
      </c>
      <c r="H811" s="61">
        <v>960</v>
      </c>
      <c r="I811" s="61">
        <v>970</v>
      </c>
      <c r="J811" s="61">
        <v>980</v>
      </c>
      <c r="K811" s="61">
        <v>958</v>
      </c>
      <c r="L811" s="65">
        <f t="shared" si="188"/>
        <v>105.26315789473684</v>
      </c>
      <c r="M811" s="66">
        <f aca="true" t="shared" si="189" ref="M811:M817">IF(D811="BUY",(K811-F811)*(L811),(F811-K811)*(L811))</f>
        <v>842.1052631578947</v>
      </c>
      <c r="N811" s="67">
        <f aca="true" t="shared" si="190" ref="N811:N817">M811/(L811)/F811%</f>
        <v>0.8421052631578947</v>
      </c>
    </row>
    <row r="812" spans="1:14" ht="16.5" customHeight="1">
      <c r="A812" s="63">
        <v>39</v>
      </c>
      <c r="B812" s="64">
        <v>42996</v>
      </c>
      <c r="C812" s="60" t="s">
        <v>20</v>
      </c>
      <c r="D812" s="60" t="s">
        <v>21</v>
      </c>
      <c r="E812" s="60" t="s">
        <v>183</v>
      </c>
      <c r="F812" s="61">
        <v>430</v>
      </c>
      <c r="G812" s="61">
        <v>420</v>
      </c>
      <c r="H812" s="61">
        <v>435</v>
      </c>
      <c r="I812" s="61">
        <v>440</v>
      </c>
      <c r="J812" s="61">
        <v>445</v>
      </c>
      <c r="K812" s="61">
        <v>445</v>
      </c>
      <c r="L812" s="65">
        <f t="shared" si="188"/>
        <v>232.5581395348837</v>
      </c>
      <c r="M812" s="66">
        <f t="shared" si="189"/>
        <v>3488.3720930232557</v>
      </c>
      <c r="N812" s="67">
        <f t="shared" si="190"/>
        <v>3.488372093023256</v>
      </c>
    </row>
    <row r="813" spans="1:14" ht="16.5" customHeight="1">
      <c r="A813" s="63">
        <v>40</v>
      </c>
      <c r="B813" s="64">
        <v>42996</v>
      </c>
      <c r="C813" s="60" t="s">
        <v>20</v>
      </c>
      <c r="D813" s="60" t="s">
        <v>21</v>
      </c>
      <c r="E813" s="60" t="s">
        <v>291</v>
      </c>
      <c r="F813" s="61">
        <v>103</v>
      </c>
      <c r="G813" s="61">
        <v>98</v>
      </c>
      <c r="H813" s="61">
        <v>106</v>
      </c>
      <c r="I813" s="61">
        <v>109</v>
      </c>
      <c r="J813" s="61">
        <v>112</v>
      </c>
      <c r="K813" s="61">
        <v>106</v>
      </c>
      <c r="L813" s="65">
        <f t="shared" si="188"/>
        <v>970.8737864077669</v>
      </c>
      <c r="M813" s="66">
        <f t="shared" si="189"/>
        <v>2912.6213592233007</v>
      </c>
      <c r="N813" s="67">
        <f t="shared" si="190"/>
        <v>2.912621359223301</v>
      </c>
    </row>
    <row r="814" spans="1:14" ht="16.5" customHeight="1">
      <c r="A814" s="63">
        <v>41</v>
      </c>
      <c r="B814" s="64">
        <v>42993</v>
      </c>
      <c r="C814" s="60" t="s">
        <v>20</v>
      </c>
      <c r="D814" s="60" t="s">
        <v>21</v>
      </c>
      <c r="E814" s="60" t="s">
        <v>195</v>
      </c>
      <c r="F814" s="61">
        <v>1140</v>
      </c>
      <c r="G814" s="61">
        <v>1120</v>
      </c>
      <c r="H814" s="61">
        <v>1150</v>
      </c>
      <c r="I814" s="61">
        <v>1160</v>
      </c>
      <c r="J814" s="61">
        <v>1170</v>
      </c>
      <c r="K814" s="61">
        <v>1170</v>
      </c>
      <c r="L814" s="65">
        <f t="shared" si="188"/>
        <v>87.71929824561404</v>
      </c>
      <c r="M814" s="66">
        <f t="shared" si="189"/>
        <v>2631.5789473684213</v>
      </c>
      <c r="N814" s="67">
        <f t="shared" si="190"/>
        <v>2.631578947368421</v>
      </c>
    </row>
    <row r="815" spans="1:14" ht="16.5" customHeight="1">
      <c r="A815" s="63">
        <v>42</v>
      </c>
      <c r="B815" s="64">
        <v>42993</v>
      </c>
      <c r="C815" s="60" t="s">
        <v>20</v>
      </c>
      <c r="D815" s="60" t="s">
        <v>21</v>
      </c>
      <c r="E815" s="60" t="s">
        <v>294</v>
      </c>
      <c r="F815" s="61">
        <v>190</v>
      </c>
      <c r="G815" s="61">
        <v>185</v>
      </c>
      <c r="H815" s="61">
        <v>193</v>
      </c>
      <c r="I815" s="61">
        <v>196</v>
      </c>
      <c r="J815" s="61">
        <v>199</v>
      </c>
      <c r="K815" s="61">
        <v>199</v>
      </c>
      <c r="L815" s="65">
        <f aca="true" t="shared" si="191" ref="L815:L822">100000/F815</f>
        <v>526.3157894736842</v>
      </c>
      <c r="M815" s="66">
        <f t="shared" si="189"/>
        <v>4736.8421052631575</v>
      </c>
      <c r="N815" s="67">
        <f t="shared" si="190"/>
        <v>4.736842105263158</v>
      </c>
    </row>
    <row r="816" spans="1:14" ht="16.5" customHeight="1">
      <c r="A816" s="63">
        <v>43</v>
      </c>
      <c r="B816" s="64">
        <v>42993</v>
      </c>
      <c r="C816" s="60" t="s">
        <v>20</v>
      </c>
      <c r="D816" s="60" t="s">
        <v>21</v>
      </c>
      <c r="E816" s="60" t="s">
        <v>288</v>
      </c>
      <c r="F816" s="61">
        <v>800</v>
      </c>
      <c r="G816" s="61">
        <v>784</v>
      </c>
      <c r="H816" s="61">
        <v>810</v>
      </c>
      <c r="I816" s="61">
        <v>820</v>
      </c>
      <c r="J816" s="61">
        <v>830</v>
      </c>
      <c r="K816" s="61">
        <v>810</v>
      </c>
      <c r="L816" s="65">
        <f t="shared" si="191"/>
        <v>125</v>
      </c>
      <c r="M816" s="66">
        <f t="shared" si="189"/>
        <v>1250</v>
      </c>
      <c r="N816" s="67">
        <f t="shared" si="190"/>
        <v>1.25</v>
      </c>
    </row>
    <row r="817" spans="1:14" ht="16.5" customHeight="1">
      <c r="A817" s="63">
        <v>44</v>
      </c>
      <c r="B817" s="64">
        <v>42993</v>
      </c>
      <c r="C817" s="60" t="s">
        <v>20</v>
      </c>
      <c r="D817" s="60" t="s">
        <v>21</v>
      </c>
      <c r="E817" s="60" t="s">
        <v>195</v>
      </c>
      <c r="F817" s="61">
        <v>1170</v>
      </c>
      <c r="G817" s="61">
        <v>1150</v>
      </c>
      <c r="H817" s="61">
        <v>1180</v>
      </c>
      <c r="I817" s="61">
        <v>1190</v>
      </c>
      <c r="J817" s="61">
        <v>1200</v>
      </c>
      <c r="K817" s="61">
        <v>1200</v>
      </c>
      <c r="L817" s="65">
        <f t="shared" si="191"/>
        <v>85.47008547008546</v>
      </c>
      <c r="M817" s="66">
        <f t="shared" si="189"/>
        <v>2564.102564102564</v>
      </c>
      <c r="N817" s="67">
        <f t="shared" si="190"/>
        <v>2.5641025641025643</v>
      </c>
    </row>
    <row r="818" spans="1:14" ht="16.5" customHeight="1">
      <c r="A818" s="63">
        <v>45</v>
      </c>
      <c r="B818" s="64">
        <v>42992</v>
      </c>
      <c r="C818" s="60" t="s">
        <v>20</v>
      </c>
      <c r="D818" s="60" t="s">
        <v>21</v>
      </c>
      <c r="E818" s="60" t="s">
        <v>66</v>
      </c>
      <c r="F818" s="61">
        <v>216</v>
      </c>
      <c r="G818" s="61">
        <v>210</v>
      </c>
      <c r="H818" s="61">
        <v>219</v>
      </c>
      <c r="I818" s="61">
        <v>222</v>
      </c>
      <c r="J818" s="61">
        <v>225</v>
      </c>
      <c r="K818" s="61">
        <v>219</v>
      </c>
      <c r="L818" s="65">
        <f t="shared" si="191"/>
        <v>462.962962962963</v>
      </c>
      <c r="M818" s="66">
        <f>IF(D818="BUY",(K818-F818)*(L818),(F818-K818)*(L818))</f>
        <v>1388.888888888889</v>
      </c>
      <c r="N818" s="67">
        <f>M818/(L818)/F818%</f>
        <v>1.3888888888888888</v>
      </c>
    </row>
    <row r="819" spans="1:14" ht="16.5" customHeight="1">
      <c r="A819" s="63">
        <v>46</v>
      </c>
      <c r="B819" s="64">
        <v>42992</v>
      </c>
      <c r="C819" s="60" t="s">
        <v>20</v>
      </c>
      <c r="D819" s="60" t="s">
        <v>21</v>
      </c>
      <c r="E819" s="60" t="s">
        <v>304</v>
      </c>
      <c r="F819" s="61">
        <v>114</v>
      </c>
      <c r="G819" s="61">
        <v>109</v>
      </c>
      <c r="H819" s="61">
        <v>117</v>
      </c>
      <c r="I819" s="61">
        <v>120</v>
      </c>
      <c r="J819" s="61">
        <v>123</v>
      </c>
      <c r="K819" s="61">
        <v>117</v>
      </c>
      <c r="L819" s="65">
        <f t="shared" si="191"/>
        <v>877.1929824561404</v>
      </c>
      <c r="M819" s="66">
        <f>IF(D819="BUY",(K819-F819)*(L819),(F819-K819)*(L819))</f>
        <v>2631.5789473684213</v>
      </c>
      <c r="N819" s="67">
        <f>M819/(L819)/F819%</f>
        <v>2.6315789473684212</v>
      </c>
    </row>
    <row r="820" spans="1:14" ht="16.5" customHeight="1">
      <c r="A820" s="63">
        <v>47</v>
      </c>
      <c r="B820" s="64">
        <v>42992</v>
      </c>
      <c r="C820" s="60" t="s">
        <v>20</v>
      </c>
      <c r="D820" s="60" t="s">
        <v>21</v>
      </c>
      <c r="E820" s="60" t="s">
        <v>104</v>
      </c>
      <c r="F820" s="61">
        <v>554</v>
      </c>
      <c r="G820" s="61">
        <v>543</v>
      </c>
      <c r="H820" s="61">
        <v>560</v>
      </c>
      <c r="I820" s="61">
        <v>566</v>
      </c>
      <c r="J820" s="61">
        <v>562</v>
      </c>
      <c r="K820" s="61">
        <v>560</v>
      </c>
      <c r="L820" s="65">
        <f t="shared" si="191"/>
        <v>180.50541516245488</v>
      </c>
      <c r="M820" s="66">
        <f>IF(D820="BUY",(K820-F820)*(L820),(F820-K820)*(L820))</f>
        <v>1083.0324909747292</v>
      </c>
      <c r="N820" s="67">
        <f>M820/(L820)/F820%</f>
        <v>1.083032490974729</v>
      </c>
    </row>
    <row r="821" spans="1:14" ht="16.5" customHeight="1">
      <c r="A821" s="63">
        <v>48</v>
      </c>
      <c r="B821" s="64">
        <v>42992</v>
      </c>
      <c r="C821" s="60" t="s">
        <v>20</v>
      </c>
      <c r="D821" s="60" t="s">
        <v>21</v>
      </c>
      <c r="E821" s="60" t="s">
        <v>96</v>
      </c>
      <c r="F821" s="61">
        <v>720</v>
      </c>
      <c r="G821" s="61">
        <v>705</v>
      </c>
      <c r="H821" s="61">
        <v>730</v>
      </c>
      <c r="I821" s="61">
        <v>740</v>
      </c>
      <c r="J821" s="61">
        <v>750</v>
      </c>
      <c r="K821" s="61">
        <v>705</v>
      </c>
      <c r="L821" s="65">
        <f t="shared" si="191"/>
        <v>138.88888888888889</v>
      </c>
      <c r="M821" s="66">
        <f>IF(D821="BUY",(K821-F821)*(L821),(F821-K821)*(L821))</f>
        <v>-2083.3333333333335</v>
      </c>
      <c r="N821" s="12">
        <f aca="true" t="shared" si="192" ref="N821:N830">M821/(L821)/F821%</f>
        <v>-2.0833333333333335</v>
      </c>
    </row>
    <row r="822" spans="1:14" ht="16.5" customHeight="1">
      <c r="A822" s="63">
        <v>49</v>
      </c>
      <c r="B822" s="64">
        <v>42991</v>
      </c>
      <c r="C822" s="60" t="s">
        <v>20</v>
      </c>
      <c r="D822" s="60" t="s">
        <v>21</v>
      </c>
      <c r="E822" s="60" t="s">
        <v>272</v>
      </c>
      <c r="F822" s="61">
        <v>509</v>
      </c>
      <c r="G822" s="61">
        <v>498</v>
      </c>
      <c r="H822" s="61">
        <v>515</v>
      </c>
      <c r="I822" s="61">
        <v>521</v>
      </c>
      <c r="J822" s="61">
        <v>527</v>
      </c>
      <c r="K822" s="61">
        <v>521</v>
      </c>
      <c r="L822" s="65">
        <f t="shared" si="191"/>
        <v>196.46365422396858</v>
      </c>
      <c r="M822" s="66">
        <f>IF(D822="BUY",(K822-F822)*(L822),(F822-K822)*(L822))</f>
        <v>2357.563850687623</v>
      </c>
      <c r="N822" s="67">
        <f>M822/(L822)/F822%</f>
        <v>2.357563850687623</v>
      </c>
    </row>
    <row r="823" spans="1:14" ht="16.5" customHeight="1">
      <c r="A823" s="63">
        <v>50</v>
      </c>
      <c r="B823" s="64">
        <v>42991</v>
      </c>
      <c r="C823" s="60" t="s">
        <v>20</v>
      </c>
      <c r="D823" s="60" t="s">
        <v>21</v>
      </c>
      <c r="E823" s="60" t="s">
        <v>79</v>
      </c>
      <c r="F823" s="61">
        <v>1000</v>
      </c>
      <c r="G823" s="61">
        <v>982</v>
      </c>
      <c r="H823" s="61">
        <v>1010</v>
      </c>
      <c r="I823" s="61">
        <v>1020</v>
      </c>
      <c r="J823" s="61">
        <v>1030</v>
      </c>
      <c r="K823" s="61">
        <v>1010</v>
      </c>
      <c r="L823" s="65">
        <f aca="true" t="shared" si="193" ref="L823:L837">100000/F823</f>
        <v>100</v>
      </c>
      <c r="M823" s="66">
        <f aca="true" t="shared" si="194" ref="M823:M830">IF(D823="BUY",(K823-F823)*(L823),(F823-K823)*(L823))</f>
        <v>1000</v>
      </c>
      <c r="N823" s="67">
        <f t="shared" si="192"/>
        <v>1</v>
      </c>
    </row>
    <row r="824" spans="1:14" ht="16.5" customHeight="1">
      <c r="A824" s="63">
        <v>51</v>
      </c>
      <c r="B824" s="64">
        <v>42991</v>
      </c>
      <c r="C824" s="60" t="s">
        <v>20</v>
      </c>
      <c r="D824" s="60" t="s">
        <v>21</v>
      </c>
      <c r="E824" s="60" t="s">
        <v>318</v>
      </c>
      <c r="F824" s="61">
        <v>2656</v>
      </c>
      <c r="G824" s="61">
        <v>2620</v>
      </c>
      <c r="H824" s="61">
        <v>2680</v>
      </c>
      <c r="I824" s="61">
        <v>2700</v>
      </c>
      <c r="J824" s="61">
        <v>2725</v>
      </c>
      <c r="K824" s="61">
        <v>2680</v>
      </c>
      <c r="L824" s="65">
        <f t="shared" si="193"/>
        <v>37.65060240963855</v>
      </c>
      <c r="M824" s="66">
        <f t="shared" si="194"/>
        <v>903.6144578313252</v>
      </c>
      <c r="N824" s="67">
        <f t="shared" si="192"/>
        <v>0.9036144578313253</v>
      </c>
    </row>
    <row r="825" spans="1:14" ht="16.5" customHeight="1">
      <c r="A825" s="63">
        <v>52</v>
      </c>
      <c r="B825" s="64">
        <v>42991</v>
      </c>
      <c r="C825" s="60" t="s">
        <v>20</v>
      </c>
      <c r="D825" s="60" t="s">
        <v>21</v>
      </c>
      <c r="E825" s="60" t="s">
        <v>272</v>
      </c>
      <c r="F825" s="61">
        <v>496</v>
      </c>
      <c r="G825" s="61">
        <v>487</v>
      </c>
      <c r="H825" s="61">
        <v>500</v>
      </c>
      <c r="I825" s="61">
        <v>505</v>
      </c>
      <c r="J825" s="61">
        <v>510</v>
      </c>
      <c r="K825" s="61">
        <v>505</v>
      </c>
      <c r="L825" s="65">
        <f t="shared" si="193"/>
        <v>201.61290322580646</v>
      </c>
      <c r="M825" s="66">
        <f t="shared" si="194"/>
        <v>1814.516129032258</v>
      </c>
      <c r="N825" s="67">
        <f t="shared" si="192"/>
        <v>1.814516129032258</v>
      </c>
    </row>
    <row r="826" spans="1:14" ht="16.5" customHeight="1">
      <c r="A826" s="63">
        <v>53</v>
      </c>
      <c r="B826" s="64">
        <v>42991</v>
      </c>
      <c r="C826" s="60" t="s">
        <v>20</v>
      </c>
      <c r="D826" s="60" t="s">
        <v>21</v>
      </c>
      <c r="E826" s="60" t="s">
        <v>317</v>
      </c>
      <c r="F826" s="61">
        <v>182</v>
      </c>
      <c r="G826" s="61">
        <v>177</v>
      </c>
      <c r="H826" s="61">
        <v>185</v>
      </c>
      <c r="I826" s="61">
        <v>188</v>
      </c>
      <c r="J826" s="61">
        <v>191</v>
      </c>
      <c r="K826" s="61">
        <v>177</v>
      </c>
      <c r="L826" s="65">
        <f t="shared" si="193"/>
        <v>549.4505494505495</v>
      </c>
      <c r="M826" s="66">
        <f t="shared" si="194"/>
        <v>-2747.252747252747</v>
      </c>
      <c r="N826" s="12">
        <f t="shared" si="192"/>
        <v>-2.7472527472527473</v>
      </c>
    </row>
    <row r="827" spans="1:14" ht="16.5" customHeight="1">
      <c r="A827" s="63">
        <v>54</v>
      </c>
      <c r="B827" s="64">
        <v>42991</v>
      </c>
      <c r="C827" s="60" t="s">
        <v>20</v>
      </c>
      <c r="D827" s="60" t="s">
        <v>21</v>
      </c>
      <c r="E827" s="60" t="s">
        <v>90</v>
      </c>
      <c r="F827" s="61">
        <v>590</v>
      </c>
      <c r="G827" s="61">
        <v>578</v>
      </c>
      <c r="H827" s="61">
        <v>596</v>
      </c>
      <c r="I827" s="61">
        <v>602</v>
      </c>
      <c r="J827" s="61">
        <v>608</v>
      </c>
      <c r="K827" s="61">
        <v>578</v>
      </c>
      <c r="L827" s="65">
        <f t="shared" si="193"/>
        <v>169.4915254237288</v>
      </c>
      <c r="M827" s="66">
        <f t="shared" si="194"/>
        <v>-2033.8983050847455</v>
      </c>
      <c r="N827" s="12">
        <f t="shared" si="192"/>
        <v>-2.0338983050847457</v>
      </c>
    </row>
    <row r="828" spans="1:14" ht="16.5" customHeight="1">
      <c r="A828" s="63">
        <v>55</v>
      </c>
      <c r="B828" s="64">
        <v>42990</v>
      </c>
      <c r="C828" s="60" t="s">
        <v>20</v>
      </c>
      <c r="D828" s="60" t="s">
        <v>21</v>
      </c>
      <c r="E828" s="60" t="s">
        <v>102</v>
      </c>
      <c r="F828" s="61">
        <v>1200</v>
      </c>
      <c r="G828" s="61">
        <v>1177</v>
      </c>
      <c r="H828" s="61">
        <v>1212</v>
      </c>
      <c r="I828" s="61">
        <v>1224</v>
      </c>
      <c r="J828" s="61">
        <v>1236</v>
      </c>
      <c r="K828" s="61">
        <v>1224</v>
      </c>
      <c r="L828" s="65">
        <f t="shared" si="193"/>
        <v>83.33333333333333</v>
      </c>
      <c r="M828" s="66">
        <f t="shared" si="194"/>
        <v>2000</v>
      </c>
      <c r="N828" s="67">
        <f t="shared" si="192"/>
        <v>2</v>
      </c>
    </row>
    <row r="829" spans="1:14" ht="16.5" customHeight="1">
      <c r="A829" s="63">
        <v>56</v>
      </c>
      <c r="B829" s="64">
        <v>42990</v>
      </c>
      <c r="C829" s="60" t="s">
        <v>20</v>
      </c>
      <c r="D829" s="60" t="s">
        <v>21</v>
      </c>
      <c r="E829" s="60" t="s">
        <v>314</v>
      </c>
      <c r="F829" s="61">
        <v>213</v>
      </c>
      <c r="G829" s="61">
        <v>207</v>
      </c>
      <c r="H829" s="61">
        <v>216</v>
      </c>
      <c r="I829" s="61">
        <v>219</v>
      </c>
      <c r="J829" s="61">
        <v>222</v>
      </c>
      <c r="K829" s="61">
        <v>207</v>
      </c>
      <c r="L829" s="65">
        <f t="shared" si="193"/>
        <v>469.4835680751174</v>
      </c>
      <c r="M829" s="66">
        <f t="shared" si="194"/>
        <v>-2816.9014084507044</v>
      </c>
      <c r="N829" s="12">
        <f t="shared" si="192"/>
        <v>-2.8169014084507045</v>
      </c>
    </row>
    <row r="830" spans="1:14" ht="16.5" customHeight="1">
      <c r="A830" s="63">
        <v>57</v>
      </c>
      <c r="B830" s="64">
        <v>42990</v>
      </c>
      <c r="C830" s="60" t="s">
        <v>20</v>
      </c>
      <c r="D830" s="60" t="s">
        <v>21</v>
      </c>
      <c r="E830" s="60" t="s">
        <v>315</v>
      </c>
      <c r="F830" s="61">
        <v>338</v>
      </c>
      <c r="G830" s="61">
        <v>328</v>
      </c>
      <c r="H830" s="61">
        <v>343</v>
      </c>
      <c r="I830" s="61">
        <v>348</v>
      </c>
      <c r="J830" s="61">
        <v>353</v>
      </c>
      <c r="K830" s="61">
        <v>328</v>
      </c>
      <c r="L830" s="65">
        <f t="shared" si="193"/>
        <v>295.85798816568047</v>
      </c>
      <c r="M830" s="66">
        <f t="shared" si="194"/>
        <v>-2958.579881656805</v>
      </c>
      <c r="N830" s="12">
        <f t="shared" si="192"/>
        <v>-2.9585798816568047</v>
      </c>
    </row>
    <row r="831" spans="1:14" ht="16.5" customHeight="1">
      <c r="A831" s="63">
        <v>58</v>
      </c>
      <c r="B831" s="64">
        <v>42989</v>
      </c>
      <c r="C831" s="60" t="s">
        <v>20</v>
      </c>
      <c r="D831" s="60" t="s">
        <v>21</v>
      </c>
      <c r="E831" s="60" t="s">
        <v>316</v>
      </c>
      <c r="F831" s="61">
        <v>222</v>
      </c>
      <c r="G831" s="61">
        <v>216</v>
      </c>
      <c r="H831" s="61">
        <v>225</v>
      </c>
      <c r="I831" s="61">
        <v>228</v>
      </c>
      <c r="J831" s="61">
        <v>231</v>
      </c>
      <c r="K831" s="61">
        <v>225</v>
      </c>
      <c r="L831" s="65">
        <f t="shared" si="193"/>
        <v>450.45045045045043</v>
      </c>
      <c r="M831" s="66">
        <f>IF(D831="BUY",(K831-F831)*(L831),(F831-K831)*(L831))</f>
        <v>1351.3513513513512</v>
      </c>
      <c r="N831" s="67">
        <f>M831/(L831)/F831%</f>
        <v>1.3513513513513513</v>
      </c>
    </row>
    <row r="832" spans="1:14" ht="16.5" customHeight="1">
      <c r="A832" s="63">
        <v>59</v>
      </c>
      <c r="B832" s="64">
        <v>42989</v>
      </c>
      <c r="C832" s="60" t="s">
        <v>20</v>
      </c>
      <c r="D832" s="60" t="s">
        <v>21</v>
      </c>
      <c r="E832" s="60" t="s">
        <v>313</v>
      </c>
      <c r="F832" s="61">
        <v>956</v>
      </c>
      <c r="G832" s="61">
        <v>940</v>
      </c>
      <c r="H832" s="61">
        <v>966</v>
      </c>
      <c r="I832" s="61">
        <v>976</v>
      </c>
      <c r="J832" s="61">
        <v>986</v>
      </c>
      <c r="K832" s="61">
        <v>976</v>
      </c>
      <c r="L832" s="65">
        <f t="shared" si="193"/>
        <v>104.60251046025104</v>
      </c>
      <c r="M832" s="66">
        <f>IF(D832="BUY",(K832-F832)*(L832),(F832-K832)*(L832))</f>
        <v>2092.050209205021</v>
      </c>
      <c r="N832" s="67">
        <f>M832/(L832)/F832%</f>
        <v>2.0920502092050213</v>
      </c>
    </row>
    <row r="833" spans="1:14" ht="16.5" customHeight="1">
      <c r="A833" s="63">
        <v>60</v>
      </c>
      <c r="B833" s="64">
        <v>42989</v>
      </c>
      <c r="C833" s="60" t="s">
        <v>20</v>
      </c>
      <c r="D833" s="60" t="s">
        <v>21</v>
      </c>
      <c r="E833" s="60" t="s">
        <v>276</v>
      </c>
      <c r="F833" s="61">
        <v>702</v>
      </c>
      <c r="G833" s="61">
        <v>687</v>
      </c>
      <c r="H833" s="61">
        <v>709</v>
      </c>
      <c r="I833" s="61">
        <v>716</v>
      </c>
      <c r="J833" s="61">
        <v>723</v>
      </c>
      <c r="K833" s="61">
        <v>716</v>
      </c>
      <c r="L833" s="65">
        <f t="shared" si="193"/>
        <v>142.45014245014244</v>
      </c>
      <c r="M833" s="66">
        <f>IF(D833="BUY",(K833-F833)*(L833),(F833-K833)*(L833))</f>
        <v>1994.301994301994</v>
      </c>
      <c r="N833" s="67">
        <f>M833/(L833)/F833%</f>
        <v>1.9943019943019944</v>
      </c>
    </row>
    <row r="834" spans="1:14" ht="16.5" customHeight="1">
      <c r="A834" s="63">
        <v>61</v>
      </c>
      <c r="B834" s="64">
        <v>42986</v>
      </c>
      <c r="C834" s="60" t="s">
        <v>20</v>
      </c>
      <c r="D834" s="60" t="s">
        <v>21</v>
      </c>
      <c r="E834" s="60" t="s">
        <v>312</v>
      </c>
      <c r="F834" s="61">
        <v>407</v>
      </c>
      <c r="G834" s="61">
        <v>398</v>
      </c>
      <c r="H834" s="61">
        <v>412</v>
      </c>
      <c r="I834" s="61">
        <v>417</v>
      </c>
      <c r="J834" s="61">
        <v>422</v>
      </c>
      <c r="K834" s="61">
        <v>412</v>
      </c>
      <c r="L834" s="65">
        <f t="shared" si="193"/>
        <v>245.7002457002457</v>
      </c>
      <c r="M834" s="66">
        <f>IF(D834="BUY",(K834-F834)*(L834),(F834-K834)*(L834))</f>
        <v>1228.5012285012285</v>
      </c>
      <c r="N834" s="67">
        <f>M834/(L834)/F834%</f>
        <v>1.2285012285012284</v>
      </c>
    </row>
    <row r="835" spans="1:14" ht="16.5" customHeight="1">
      <c r="A835" s="63">
        <v>62</v>
      </c>
      <c r="B835" s="64">
        <v>42986</v>
      </c>
      <c r="C835" s="60" t="s">
        <v>20</v>
      </c>
      <c r="D835" s="60" t="s">
        <v>21</v>
      </c>
      <c r="E835" s="60" t="s">
        <v>90</v>
      </c>
      <c r="F835" s="61">
        <v>575</v>
      </c>
      <c r="G835" s="61">
        <v>574</v>
      </c>
      <c r="H835" s="61">
        <v>581</v>
      </c>
      <c r="I835" s="61">
        <v>588</v>
      </c>
      <c r="J835" s="61">
        <v>594</v>
      </c>
      <c r="K835" s="61">
        <v>581</v>
      </c>
      <c r="L835" s="65">
        <f t="shared" si="193"/>
        <v>173.91304347826087</v>
      </c>
      <c r="M835" s="66">
        <f aca="true" t="shared" si="195" ref="M835:M842">IF(D835="BUY",(K835-F835)*(L835),(F835-K835)*(L835))</f>
        <v>1043.4782608695652</v>
      </c>
      <c r="N835" s="67">
        <f aca="true" t="shared" si="196" ref="N835:N842">M835/(L835)/F835%</f>
        <v>1.0434782608695652</v>
      </c>
    </row>
    <row r="836" spans="1:14" ht="16.5" customHeight="1">
      <c r="A836" s="63">
        <v>63</v>
      </c>
      <c r="B836" s="64">
        <v>42986</v>
      </c>
      <c r="C836" s="60" t="s">
        <v>20</v>
      </c>
      <c r="D836" s="60" t="s">
        <v>21</v>
      </c>
      <c r="E836" s="60" t="s">
        <v>311</v>
      </c>
      <c r="F836" s="61">
        <v>545</v>
      </c>
      <c r="G836" s="61">
        <v>535</v>
      </c>
      <c r="H836" s="61">
        <v>550</v>
      </c>
      <c r="I836" s="61">
        <v>555</v>
      </c>
      <c r="J836" s="61">
        <v>560</v>
      </c>
      <c r="K836" s="61">
        <v>560</v>
      </c>
      <c r="L836" s="65">
        <f t="shared" si="193"/>
        <v>183.4862385321101</v>
      </c>
      <c r="M836" s="66">
        <f t="shared" si="195"/>
        <v>2752.293577981651</v>
      </c>
      <c r="N836" s="67">
        <f t="shared" si="196"/>
        <v>2.752293577981651</v>
      </c>
    </row>
    <row r="837" spans="1:14" ht="16.5" customHeight="1">
      <c r="A837" s="63">
        <v>64</v>
      </c>
      <c r="B837" s="64">
        <v>42985</v>
      </c>
      <c r="C837" s="60" t="s">
        <v>20</v>
      </c>
      <c r="D837" s="60" t="s">
        <v>21</v>
      </c>
      <c r="E837" s="60" t="s">
        <v>82</v>
      </c>
      <c r="F837" s="61">
        <v>965</v>
      </c>
      <c r="G837" s="61">
        <v>945</v>
      </c>
      <c r="H837" s="61">
        <v>975</v>
      </c>
      <c r="I837" s="61">
        <v>985</v>
      </c>
      <c r="J837" s="61">
        <v>995</v>
      </c>
      <c r="K837" s="61">
        <v>945</v>
      </c>
      <c r="L837" s="65">
        <f t="shared" si="193"/>
        <v>103.62694300518135</v>
      </c>
      <c r="M837" s="66">
        <f t="shared" si="195"/>
        <v>-2072.538860103627</v>
      </c>
      <c r="N837" s="12">
        <f t="shared" si="196"/>
        <v>-2.0725388601036268</v>
      </c>
    </row>
    <row r="838" spans="1:14" ht="16.5" customHeight="1">
      <c r="A838" s="63">
        <v>65</v>
      </c>
      <c r="B838" s="64">
        <v>42985</v>
      </c>
      <c r="C838" s="60" t="s">
        <v>20</v>
      </c>
      <c r="D838" s="60" t="s">
        <v>21</v>
      </c>
      <c r="E838" s="60" t="s">
        <v>310</v>
      </c>
      <c r="F838" s="61">
        <v>150</v>
      </c>
      <c r="G838" s="61">
        <v>147</v>
      </c>
      <c r="H838" s="61">
        <v>152</v>
      </c>
      <c r="I838" s="61">
        <v>154</v>
      </c>
      <c r="J838" s="61">
        <v>156</v>
      </c>
      <c r="K838" s="61">
        <v>147</v>
      </c>
      <c r="L838" s="65">
        <f aca="true" t="shared" si="197" ref="L838:L847">100000/F838</f>
        <v>666.6666666666666</v>
      </c>
      <c r="M838" s="66">
        <f t="shared" si="195"/>
        <v>-2000</v>
      </c>
      <c r="N838" s="12">
        <f t="shared" si="196"/>
        <v>-2</v>
      </c>
    </row>
    <row r="839" spans="1:14" ht="16.5" customHeight="1">
      <c r="A839" s="63">
        <v>66</v>
      </c>
      <c r="B839" s="64">
        <v>42985</v>
      </c>
      <c r="C839" s="60" t="s">
        <v>20</v>
      </c>
      <c r="D839" s="60" t="s">
        <v>21</v>
      </c>
      <c r="E839" s="60" t="s">
        <v>309</v>
      </c>
      <c r="F839" s="61">
        <v>195</v>
      </c>
      <c r="G839" s="61">
        <v>191</v>
      </c>
      <c r="H839" s="61">
        <v>198</v>
      </c>
      <c r="I839" s="61">
        <v>200</v>
      </c>
      <c r="J839" s="61">
        <v>203</v>
      </c>
      <c r="K839" s="61">
        <v>191</v>
      </c>
      <c r="L839" s="65">
        <f t="shared" si="197"/>
        <v>512.8205128205128</v>
      </c>
      <c r="M839" s="66">
        <f t="shared" si="195"/>
        <v>-2051.2820512820513</v>
      </c>
      <c r="N839" s="12">
        <f t="shared" si="196"/>
        <v>-2.0512820512820515</v>
      </c>
    </row>
    <row r="840" spans="1:14" ht="16.5" customHeight="1">
      <c r="A840" s="63">
        <v>67</v>
      </c>
      <c r="B840" s="64">
        <v>42985</v>
      </c>
      <c r="C840" s="60" t="s">
        <v>20</v>
      </c>
      <c r="D840" s="60" t="s">
        <v>21</v>
      </c>
      <c r="E840" s="60" t="s">
        <v>126</v>
      </c>
      <c r="F840" s="61">
        <v>875</v>
      </c>
      <c r="G840" s="61">
        <v>864</v>
      </c>
      <c r="H840" s="61">
        <v>885</v>
      </c>
      <c r="I840" s="61">
        <v>895</v>
      </c>
      <c r="J840" s="61">
        <v>905</v>
      </c>
      <c r="K840" s="61">
        <v>895</v>
      </c>
      <c r="L840" s="65">
        <f t="shared" si="197"/>
        <v>114.28571428571429</v>
      </c>
      <c r="M840" s="66">
        <f t="shared" si="195"/>
        <v>2285.714285714286</v>
      </c>
      <c r="N840" s="67">
        <f t="shared" si="196"/>
        <v>2.2857142857142856</v>
      </c>
    </row>
    <row r="841" spans="1:14" ht="15.75">
      <c r="A841" s="63">
        <v>68</v>
      </c>
      <c r="B841" s="64">
        <v>42984</v>
      </c>
      <c r="C841" s="60" t="s">
        <v>20</v>
      </c>
      <c r="D841" s="60" t="s">
        <v>21</v>
      </c>
      <c r="E841" s="60" t="s">
        <v>75</v>
      </c>
      <c r="F841" s="61">
        <v>372</v>
      </c>
      <c r="G841" s="61">
        <v>365</v>
      </c>
      <c r="H841" s="61">
        <v>377</v>
      </c>
      <c r="I841" s="61">
        <v>382</v>
      </c>
      <c r="J841" s="61">
        <v>387</v>
      </c>
      <c r="K841" s="61">
        <v>377</v>
      </c>
      <c r="L841" s="65">
        <f t="shared" si="197"/>
        <v>268.81720430107526</v>
      </c>
      <c r="M841" s="66">
        <f t="shared" si="195"/>
        <v>1344.0860215053763</v>
      </c>
      <c r="N841" s="67">
        <f t="shared" si="196"/>
        <v>1.3440860215053763</v>
      </c>
    </row>
    <row r="842" spans="1:14" ht="15.75">
      <c r="A842" s="63">
        <v>69</v>
      </c>
      <c r="B842" s="64">
        <v>42984</v>
      </c>
      <c r="C842" s="60" t="s">
        <v>20</v>
      </c>
      <c r="D842" s="60" t="s">
        <v>21</v>
      </c>
      <c r="E842" s="60" t="s">
        <v>308</v>
      </c>
      <c r="F842" s="61">
        <v>342</v>
      </c>
      <c r="G842" s="61">
        <v>335</v>
      </c>
      <c r="H842" s="61">
        <v>346</v>
      </c>
      <c r="I842" s="61">
        <v>350</v>
      </c>
      <c r="J842" s="61">
        <v>354</v>
      </c>
      <c r="K842" s="61">
        <v>346</v>
      </c>
      <c r="L842" s="65">
        <f t="shared" si="197"/>
        <v>292.39766081871346</v>
      </c>
      <c r="M842" s="66">
        <f t="shared" si="195"/>
        <v>1169.5906432748538</v>
      </c>
      <c r="N842" s="67">
        <f t="shared" si="196"/>
        <v>1.1695906432748537</v>
      </c>
    </row>
    <row r="843" spans="1:14" ht="15.75">
      <c r="A843" s="63">
        <v>70</v>
      </c>
      <c r="B843" s="64">
        <v>42984</v>
      </c>
      <c r="C843" s="60" t="s">
        <v>20</v>
      </c>
      <c r="D843" s="60" t="s">
        <v>21</v>
      </c>
      <c r="E843" s="60" t="s">
        <v>307</v>
      </c>
      <c r="F843" s="61">
        <v>102</v>
      </c>
      <c r="G843" s="61">
        <v>99</v>
      </c>
      <c r="H843" s="61">
        <v>104</v>
      </c>
      <c r="I843" s="61">
        <v>106</v>
      </c>
      <c r="J843" s="61">
        <v>108</v>
      </c>
      <c r="K843" s="61">
        <v>104</v>
      </c>
      <c r="L843" s="65">
        <f t="shared" si="197"/>
        <v>980.3921568627451</v>
      </c>
      <c r="M843" s="66">
        <f aca="true" t="shared" si="198" ref="M843:M855">IF(D843="BUY",(K843-F843)*(L843),(F843-K843)*(L843))</f>
        <v>1960.7843137254902</v>
      </c>
      <c r="N843" s="67">
        <f aca="true" t="shared" si="199" ref="N843:N855">M843/(L843)/F843%</f>
        <v>1.9607843137254901</v>
      </c>
    </row>
    <row r="844" spans="1:14" ht="15.75">
      <c r="A844" s="63">
        <v>71</v>
      </c>
      <c r="B844" s="64">
        <v>42984</v>
      </c>
      <c r="C844" s="60" t="s">
        <v>20</v>
      </c>
      <c r="D844" s="60" t="s">
        <v>21</v>
      </c>
      <c r="E844" s="60" t="s">
        <v>305</v>
      </c>
      <c r="F844" s="61">
        <v>222</v>
      </c>
      <c r="G844" s="61">
        <v>218</v>
      </c>
      <c r="H844" s="61">
        <v>224</v>
      </c>
      <c r="I844" s="61">
        <v>226</v>
      </c>
      <c r="J844" s="61">
        <v>228</v>
      </c>
      <c r="K844" s="61">
        <v>228</v>
      </c>
      <c r="L844" s="65">
        <f t="shared" si="197"/>
        <v>450.45045045045043</v>
      </c>
      <c r="M844" s="66">
        <f t="shared" si="198"/>
        <v>2702.7027027027025</v>
      </c>
      <c r="N844" s="67">
        <f t="shared" si="199"/>
        <v>2.7027027027027026</v>
      </c>
    </row>
    <row r="845" spans="1:14" ht="15.75">
      <c r="A845" s="63">
        <v>72</v>
      </c>
      <c r="B845" s="64">
        <v>42984</v>
      </c>
      <c r="C845" s="60" t="s">
        <v>20</v>
      </c>
      <c r="D845" s="60" t="s">
        <v>21</v>
      </c>
      <c r="E845" s="60" t="s">
        <v>82</v>
      </c>
      <c r="F845" s="61">
        <v>932</v>
      </c>
      <c r="G845" s="61">
        <v>920</v>
      </c>
      <c r="H845" s="61">
        <v>940</v>
      </c>
      <c r="I845" s="61">
        <v>948</v>
      </c>
      <c r="J845" s="61">
        <v>956</v>
      </c>
      <c r="K845" s="61">
        <v>956</v>
      </c>
      <c r="L845" s="65">
        <f t="shared" si="197"/>
        <v>107.29613733905579</v>
      </c>
      <c r="M845" s="66">
        <f t="shared" si="198"/>
        <v>2575.107296137339</v>
      </c>
      <c r="N845" s="67">
        <f t="shared" si="199"/>
        <v>2.575107296137339</v>
      </c>
    </row>
    <row r="846" spans="1:14" ht="15.75">
      <c r="A846" s="63">
        <v>73</v>
      </c>
      <c r="B846" s="64">
        <v>42983</v>
      </c>
      <c r="C846" s="60" t="s">
        <v>20</v>
      </c>
      <c r="D846" s="60" t="s">
        <v>21</v>
      </c>
      <c r="E846" s="60" t="s">
        <v>305</v>
      </c>
      <c r="F846" s="61">
        <v>204</v>
      </c>
      <c r="G846" s="61">
        <v>200</v>
      </c>
      <c r="H846" s="61">
        <v>206</v>
      </c>
      <c r="I846" s="61">
        <v>208</v>
      </c>
      <c r="J846" s="61">
        <v>210</v>
      </c>
      <c r="K846" s="61">
        <v>210</v>
      </c>
      <c r="L846" s="65">
        <f t="shared" si="197"/>
        <v>490.19607843137254</v>
      </c>
      <c r="M846" s="66">
        <f t="shared" si="198"/>
        <v>2941.176470588235</v>
      </c>
      <c r="N846" s="67">
        <f t="shared" si="199"/>
        <v>2.941176470588235</v>
      </c>
    </row>
    <row r="847" spans="1:14" ht="15.75">
      <c r="A847" s="63">
        <v>74</v>
      </c>
      <c r="B847" s="64">
        <v>42983</v>
      </c>
      <c r="C847" s="60" t="s">
        <v>20</v>
      </c>
      <c r="D847" s="60" t="s">
        <v>21</v>
      </c>
      <c r="E847" s="60" t="s">
        <v>305</v>
      </c>
      <c r="F847" s="61">
        <v>196</v>
      </c>
      <c r="G847" s="61">
        <v>192</v>
      </c>
      <c r="H847" s="61">
        <v>198</v>
      </c>
      <c r="I847" s="61">
        <v>200</v>
      </c>
      <c r="J847" s="61">
        <v>202</v>
      </c>
      <c r="K847" s="61">
        <v>202</v>
      </c>
      <c r="L847" s="65">
        <f t="shared" si="197"/>
        <v>510.2040816326531</v>
      </c>
      <c r="M847" s="66">
        <f t="shared" si="198"/>
        <v>3061.2244897959185</v>
      </c>
      <c r="N847" s="67">
        <f t="shared" si="199"/>
        <v>3.061224489795918</v>
      </c>
    </row>
    <row r="848" spans="1:14" ht="15.75">
      <c r="A848" s="63">
        <v>75</v>
      </c>
      <c r="B848" s="64">
        <v>42983</v>
      </c>
      <c r="C848" s="60" t="s">
        <v>20</v>
      </c>
      <c r="D848" s="60" t="s">
        <v>21</v>
      </c>
      <c r="E848" s="60" t="s">
        <v>289</v>
      </c>
      <c r="F848" s="61">
        <v>130</v>
      </c>
      <c r="G848" s="61">
        <v>127</v>
      </c>
      <c r="H848" s="61">
        <v>132</v>
      </c>
      <c r="I848" s="61">
        <v>134</v>
      </c>
      <c r="J848" s="61">
        <v>136</v>
      </c>
      <c r="K848" s="61">
        <v>124</v>
      </c>
      <c r="L848" s="65">
        <f aca="true" t="shared" si="200" ref="L848:L855">100000/F848</f>
        <v>769.2307692307693</v>
      </c>
      <c r="M848" s="66">
        <f t="shared" si="198"/>
        <v>-4615.384615384615</v>
      </c>
      <c r="N848" s="12">
        <f t="shared" si="199"/>
        <v>-4.615384615384615</v>
      </c>
    </row>
    <row r="849" spans="1:14" ht="15.75">
      <c r="A849" s="63">
        <v>76</v>
      </c>
      <c r="B849" s="64">
        <v>42983</v>
      </c>
      <c r="C849" s="60" t="s">
        <v>20</v>
      </c>
      <c r="D849" s="60" t="s">
        <v>21</v>
      </c>
      <c r="E849" s="60" t="s">
        <v>304</v>
      </c>
      <c r="F849" s="61">
        <v>110</v>
      </c>
      <c r="G849" s="61">
        <v>105</v>
      </c>
      <c r="H849" s="61">
        <v>113</v>
      </c>
      <c r="I849" s="61">
        <v>116</v>
      </c>
      <c r="J849" s="61">
        <v>119</v>
      </c>
      <c r="K849" s="61">
        <v>113</v>
      </c>
      <c r="L849" s="65">
        <f t="shared" si="200"/>
        <v>909.0909090909091</v>
      </c>
      <c r="M849" s="66">
        <f t="shared" si="198"/>
        <v>2727.2727272727275</v>
      </c>
      <c r="N849" s="67">
        <f t="shared" si="199"/>
        <v>2.727272727272727</v>
      </c>
    </row>
    <row r="850" spans="1:14" ht="15.75">
      <c r="A850" s="63">
        <v>77</v>
      </c>
      <c r="B850" s="64">
        <v>42982</v>
      </c>
      <c r="C850" s="60" t="s">
        <v>20</v>
      </c>
      <c r="D850" s="60" t="s">
        <v>21</v>
      </c>
      <c r="E850" s="60" t="s">
        <v>126</v>
      </c>
      <c r="F850" s="61">
        <v>860</v>
      </c>
      <c r="G850" s="61">
        <v>845</v>
      </c>
      <c r="H850" s="61">
        <v>870</v>
      </c>
      <c r="I850" s="61">
        <v>880</v>
      </c>
      <c r="J850" s="61">
        <v>890</v>
      </c>
      <c r="K850" s="61">
        <v>845</v>
      </c>
      <c r="L850" s="65">
        <f t="shared" si="200"/>
        <v>116.27906976744185</v>
      </c>
      <c r="M850" s="66">
        <f t="shared" si="198"/>
        <v>-1744.1860465116279</v>
      </c>
      <c r="N850" s="12">
        <f t="shared" si="199"/>
        <v>-1.744186046511628</v>
      </c>
    </row>
    <row r="851" spans="1:14" ht="15.75">
      <c r="A851" s="63">
        <v>78</v>
      </c>
      <c r="B851" s="64">
        <v>42982</v>
      </c>
      <c r="C851" s="60" t="s">
        <v>20</v>
      </c>
      <c r="D851" s="60" t="s">
        <v>21</v>
      </c>
      <c r="E851" s="60" t="s">
        <v>272</v>
      </c>
      <c r="F851" s="61">
        <v>500</v>
      </c>
      <c r="G851" s="61">
        <v>489</v>
      </c>
      <c r="H851" s="61">
        <v>506</v>
      </c>
      <c r="I851" s="61">
        <v>512</v>
      </c>
      <c r="J851" s="61">
        <v>518</v>
      </c>
      <c r="K851" s="61">
        <v>459</v>
      </c>
      <c r="L851" s="65">
        <f t="shared" si="200"/>
        <v>200</v>
      </c>
      <c r="M851" s="66">
        <f t="shared" si="198"/>
        <v>-8200</v>
      </c>
      <c r="N851" s="12">
        <f t="shared" si="199"/>
        <v>-8.2</v>
      </c>
    </row>
    <row r="852" spans="1:14" ht="15.75">
      <c r="A852" s="63">
        <v>79</v>
      </c>
      <c r="B852" s="64">
        <v>42982</v>
      </c>
      <c r="C852" s="60" t="s">
        <v>20</v>
      </c>
      <c r="D852" s="60" t="s">
        <v>21</v>
      </c>
      <c r="E852" s="60" t="s">
        <v>295</v>
      </c>
      <c r="F852" s="61">
        <v>130.7</v>
      </c>
      <c r="G852" s="61">
        <v>127.8</v>
      </c>
      <c r="H852" s="61">
        <v>132.5</v>
      </c>
      <c r="I852" s="61">
        <v>134.5</v>
      </c>
      <c r="J852" s="61">
        <v>136.5</v>
      </c>
      <c r="K852" s="61">
        <v>134.5</v>
      </c>
      <c r="L852" s="65">
        <f t="shared" si="200"/>
        <v>765.1109410864576</v>
      </c>
      <c r="M852" s="66">
        <f t="shared" si="198"/>
        <v>2907.4215761285477</v>
      </c>
      <c r="N852" s="67">
        <f t="shared" si="199"/>
        <v>2.9074215761285473</v>
      </c>
    </row>
    <row r="853" spans="1:14" ht="15.75">
      <c r="A853" s="63">
        <v>80</v>
      </c>
      <c r="B853" s="64">
        <v>42982</v>
      </c>
      <c r="C853" s="60" t="s">
        <v>20</v>
      </c>
      <c r="D853" s="60" t="s">
        <v>21</v>
      </c>
      <c r="E853" s="60" t="s">
        <v>303</v>
      </c>
      <c r="F853" s="61">
        <v>362</v>
      </c>
      <c r="G853" s="61">
        <v>354</v>
      </c>
      <c r="H853" s="61">
        <v>367</v>
      </c>
      <c r="I853" s="61">
        <v>372</v>
      </c>
      <c r="J853" s="61">
        <v>377</v>
      </c>
      <c r="K853" s="61">
        <v>354</v>
      </c>
      <c r="L853" s="65">
        <f t="shared" si="200"/>
        <v>276.24309392265195</v>
      </c>
      <c r="M853" s="66">
        <f t="shared" si="198"/>
        <v>-2209.9447513812156</v>
      </c>
      <c r="N853" s="12">
        <f t="shared" si="199"/>
        <v>-2.2099447513812156</v>
      </c>
    </row>
    <row r="854" spans="1:14" ht="15.75">
      <c r="A854" s="63">
        <v>81</v>
      </c>
      <c r="B854" s="64">
        <v>42982</v>
      </c>
      <c r="C854" s="60" t="s">
        <v>20</v>
      </c>
      <c r="D854" s="60" t="s">
        <v>21</v>
      </c>
      <c r="E854" s="60" t="s">
        <v>126</v>
      </c>
      <c r="F854" s="61">
        <v>850</v>
      </c>
      <c r="G854" s="61">
        <v>830</v>
      </c>
      <c r="H854" s="61">
        <v>860</v>
      </c>
      <c r="I854" s="61">
        <v>870</v>
      </c>
      <c r="J854" s="61">
        <v>880</v>
      </c>
      <c r="K854" s="61">
        <v>860</v>
      </c>
      <c r="L854" s="65">
        <f t="shared" si="200"/>
        <v>117.6470588235294</v>
      </c>
      <c r="M854" s="66">
        <f t="shared" si="198"/>
        <v>1176.4705882352941</v>
      </c>
      <c r="N854" s="67">
        <f t="shared" si="199"/>
        <v>1.1764705882352942</v>
      </c>
    </row>
    <row r="855" spans="1:14" ht="15.75">
      <c r="A855" s="63">
        <v>82</v>
      </c>
      <c r="B855" s="64">
        <v>42979</v>
      </c>
      <c r="C855" s="60" t="s">
        <v>20</v>
      </c>
      <c r="D855" s="60" t="s">
        <v>21</v>
      </c>
      <c r="E855" s="60" t="s">
        <v>159</v>
      </c>
      <c r="F855" s="61">
        <v>760</v>
      </c>
      <c r="G855" s="61">
        <v>745</v>
      </c>
      <c r="H855" s="61">
        <v>770</v>
      </c>
      <c r="I855" s="61">
        <v>780</v>
      </c>
      <c r="J855" s="61">
        <v>790</v>
      </c>
      <c r="K855" s="61">
        <v>770</v>
      </c>
      <c r="L855" s="65">
        <f t="shared" si="200"/>
        <v>131.57894736842104</v>
      </c>
      <c r="M855" s="66">
        <f t="shared" si="198"/>
        <v>1315.7894736842104</v>
      </c>
      <c r="N855" s="67">
        <f t="shared" si="199"/>
        <v>1.3157894736842106</v>
      </c>
    </row>
    <row r="856" spans="1:14" ht="15.75">
      <c r="A856" s="68"/>
      <c r="B856" s="69"/>
      <c r="C856" s="44"/>
      <c r="D856" s="44"/>
      <c r="E856" s="44"/>
      <c r="F856" s="29"/>
      <c r="G856" s="29"/>
      <c r="H856" s="29"/>
      <c r="I856" s="29"/>
      <c r="J856" s="29"/>
      <c r="K856" s="29"/>
      <c r="L856" s="70"/>
      <c r="M856" s="71"/>
      <c r="N856" s="72"/>
    </row>
    <row r="857" spans="1:14" ht="15.75">
      <c r="A857" s="13" t="s">
        <v>26</v>
      </c>
      <c r="B857" s="14"/>
      <c r="C857" s="15"/>
      <c r="D857" s="16"/>
      <c r="E857" s="17"/>
      <c r="F857" s="17"/>
      <c r="G857" s="18"/>
      <c r="H857" s="19"/>
      <c r="I857" s="19"/>
      <c r="J857" s="19"/>
      <c r="K857" s="20"/>
      <c r="L857" s="21"/>
      <c r="N857" s="22"/>
    </row>
    <row r="858" spans="1:12" ht="15.75">
      <c r="A858" s="13" t="s">
        <v>27</v>
      </c>
      <c r="B858" s="23"/>
      <c r="C858" s="15"/>
      <c r="D858" s="16"/>
      <c r="E858" s="17"/>
      <c r="F858" s="17"/>
      <c r="G858" s="18"/>
      <c r="H858" s="17"/>
      <c r="I858" s="17"/>
      <c r="J858" s="17"/>
      <c r="K858" s="20"/>
      <c r="L858" s="21"/>
    </row>
    <row r="859" spans="1:14" ht="15.75">
      <c r="A859" s="13" t="s">
        <v>27</v>
      </c>
      <c r="B859" s="23"/>
      <c r="C859" s="24"/>
      <c r="D859" s="25"/>
      <c r="E859" s="26"/>
      <c r="F859" s="26"/>
      <c r="G859" s="27"/>
      <c r="H859" s="26"/>
      <c r="I859" s="26"/>
      <c r="J859" s="26"/>
      <c r="K859" s="26"/>
      <c r="L859" s="21"/>
      <c r="M859" s="21"/>
      <c r="N859" s="21"/>
    </row>
    <row r="860" spans="1:14" ht="16.5" thickBot="1">
      <c r="A860" s="68"/>
      <c r="B860" s="69"/>
      <c r="C860" s="26"/>
      <c r="D860" s="26"/>
      <c r="E860" s="26"/>
      <c r="F860" s="29"/>
      <c r="G860" s="30"/>
      <c r="H860" s="31" t="s">
        <v>28</v>
      </c>
      <c r="I860" s="31"/>
      <c r="J860" s="29"/>
      <c r="K860" s="29"/>
      <c r="L860" s="70"/>
      <c r="M860" s="71"/>
      <c r="N860" s="72"/>
    </row>
    <row r="861" spans="1:14" ht="15.75">
      <c r="A861" s="68"/>
      <c r="B861" s="69"/>
      <c r="C861" s="84" t="s">
        <v>29</v>
      </c>
      <c r="D861" s="84"/>
      <c r="E861" s="33">
        <v>82</v>
      </c>
      <c r="F861" s="34">
        <f>F862+F863+F864+F865+F866+F867</f>
        <v>100</v>
      </c>
      <c r="G861" s="35">
        <v>82</v>
      </c>
      <c r="H861" s="36">
        <f>G862/G861%</f>
        <v>73.17073170731707</v>
      </c>
      <c r="I861" s="36"/>
      <c r="J861" s="29"/>
      <c r="K861" s="29"/>
      <c r="L861" s="70"/>
      <c r="M861" s="71"/>
      <c r="N861" s="72"/>
    </row>
    <row r="862" spans="1:14" ht="15.75">
      <c r="A862" s="68"/>
      <c r="B862" s="69"/>
      <c r="C862" s="80" t="s">
        <v>30</v>
      </c>
      <c r="D862" s="80"/>
      <c r="E862" s="37">
        <v>60</v>
      </c>
      <c r="F862" s="38">
        <f>(E862/E861)*100</f>
        <v>73.17073170731707</v>
      </c>
      <c r="G862" s="35">
        <v>60</v>
      </c>
      <c r="H862" s="32"/>
      <c r="I862" s="32"/>
      <c r="J862" s="29"/>
      <c r="K862" s="29"/>
      <c r="L862" s="70"/>
      <c r="M862" s="71"/>
      <c r="N862" s="72"/>
    </row>
    <row r="863" spans="1:14" ht="15.75">
      <c r="A863" s="68"/>
      <c r="B863" s="69"/>
      <c r="C863" s="80" t="s">
        <v>32</v>
      </c>
      <c r="D863" s="80"/>
      <c r="E863" s="37">
        <v>0</v>
      </c>
      <c r="F863" s="38">
        <f>(E863/E861)*100</f>
        <v>0</v>
      </c>
      <c r="G863" s="40"/>
      <c r="H863" s="35"/>
      <c r="I863" s="35"/>
      <c r="J863" s="29"/>
      <c r="K863" s="29"/>
      <c r="L863" s="70"/>
      <c r="M863" s="71"/>
      <c r="N863" s="72"/>
    </row>
    <row r="864" spans="1:14" ht="15.75">
      <c r="A864" s="68"/>
      <c r="B864" s="69"/>
      <c r="C864" s="80" t="s">
        <v>33</v>
      </c>
      <c r="D864" s="80"/>
      <c r="E864" s="37">
        <v>0</v>
      </c>
      <c r="F864" s="38">
        <f>(E864/E861)*100</f>
        <v>0</v>
      </c>
      <c r="G864" s="40"/>
      <c r="H864" s="35"/>
      <c r="I864" s="35"/>
      <c r="J864" s="29"/>
      <c r="K864" s="29"/>
      <c r="L864" s="70"/>
      <c r="M864" s="71"/>
      <c r="N864" s="72"/>
    </row>
    <row r="865" spans="1:14" ht="15.75">
      <c r="A865" s="68"/>
      <c r="B865" s="69"/>
      <c r="C865" s="80" t="s">
        <v>34</v>
      </c>
      <c r="D865" s="80"/>
      <c r="E865" s="37">
        <v>21</v>
      </c>
      <c r="F865" s="38">
        <f>(E865/E861)*100</f>
        <v>25.609756097560975</v>
      </c>
      <c r="G865" s="40"/>
      <c r="H865" s="26" t="s">
        <v>35</v>
      </c>
      <c r="I865" s="26"/>
      <c r="J865" s="29"/>
      <c r="K865" s="29"/>
      <c r="L865" s="70"/>
      <c r="M865" s="71"/>
      <c r="N865" s="72"/>
    </row>
    <row r="866" spans="1:14" ht="15.75">
      <c r="A866" s="68"/>
      <c r="B866" s="69"/>
      <c r="C866" s="80" t="s">
        <v>36</v>
      </c>
      <c r="D866" s="80"/>
      <c r="E866" s="37">
        <v>1</v>
      </c>
      <c r="F866" s="38">
        <f>(E866/E861)*100</f>
        <v>1.2195121951219512</v>
      </c>
      <c r="G866" s="40"/>
      <c r="H866" s="26"/>
      <c r="I866" s="26"/>
      <c r="J866" s="29"/>
      <c r="K866" s="29"/>
      <c r="L866" s="70"/>
      <c r="M866" s="71"/>
      <c r="N866" s="72"/>
    </row>
    <row r="867" spans="1:14" ht="16.5" thickBot="1">
      <c r="A867" s="68"/>
      <c r="B867" s="69"/>
      <c r="C867" s="81" t="s">
        <v>37</v>
      </c>
      <c r="D867" s="81"/>
      <c r="E867" s="42"/>
      <c r="F867" s="43">
        <f>(E867/E861)*100</f>
        <v>0</v>
      </c>
      <c r="G867" s="40"/>
      <c r="H867" s="26"/>
      <c r="I867" s="26"/>
      <c r="J867" s="29"/>
      <c r="K867" s="29"/>
      <c r="L867" s="70"/>
      <c r="M867" s="71"/>
      <c r="N867" s="72"/>
    </row>
    <row r="868" spans="1:14" ht="15.75">
      <c r="A868" s="45" t="s">
        <v>38</v>
      </c>
      <c r="B868" s="14"/>
      <c r="C868" s="15"/>
      <c r="D868" s="15"/>
      <c r="E868" s="17"/>
      <c r="F868" s="17"/>
      <c r="G868" s="46"/>
      <c r="H868" s="47"/>
      <c r="I868" s="47"/>
      <c r="J868" s="47"/>
      <c r="K868" s="17"/>
      <c r="L868" s="21"/>
      <c r="M868" s="44"/>
      <c r="N868" s="44"/>
    </row>
    <row r="869" spans="1:14" ht="15" customHeight="1">
      <c r="A869" s="16" t="s">
        <v>39</v>
      </c>
      <c r="B869" s="14"/>
      <c r="C869" s="48"/>
      <c r="D869" s="49"/>
      <c r="E869" s="50"/>
      <c r="F869" s="47"/>
      <c r="G869" s="46"/>
      <c r="H869" s="47"/>
      <c r="I869" s="47"/>
      <c r="J869" s="47"/>
      <c r="K869" s="17"/>
      <c r="L869" s="21"/>
      <c r="M869" s="28"/>
      <c r="N869" s="28"/>
    </row>
    <row r="870" spans="1:14" ht="15" customHeight="1">
      <c r="A870" s="16" t="s">
        <v>40</v>
      </c>
      <c r="B870" s="14"/>
      <c r="C870" s="15"/>
      <c r="D870" s="49"/>
      <c r="E870" s="50"/>
      <c r="F870" s="47"/>
      <c r="G870" s="46"/>
      <c r="H870" s="51"/>
      <c r="I870" s="51"/>
      <c r="J870" s="51"/>
      <c r="K870" s="17"/>
      <c r="L870" s="21"/>
      <c r="M870" s="21"/>
      <c r="N870" s="21"/>
    </row>
    <row r="871" spans="1:14" ht="15" customHeight="1">
      <c r="A871" s="16" t="s">
        <v>41</v>
      </c>
      <c r="B871" s="48"/>
      <c r="C871" s="15"/>
      <c r="D871" s="49"/>
      <c r="E871" s="50"/>
      <c r="F871" s="47"/>
      <c r="G871" s="52"/>
      <c r="H871" s="51"/>
      <c r="I871" s="51"/>
      <c r="J871" s="51"/>
      <c r="K871" s="17"/>
      <c r="L871" s="21"/>
      <c r="M871" s="21"/>
      <c r="N871" s="21"/>
    </row>
    <row r="872" spans="1:14" s="5" customFormat="1" ht="15.75">
      <c r="A872" s="16" t="s">
        <v>42</v>
      </c>
      <c r="B872" s="39"/>
      <c r="C872" s="15"/>
      <c r="D872" s="53"/>
      <c r="E872" s="47"/>
      <c r="F872" s="47"/>
      <c r="G872" s="52"/>
      <c r="H872" s="51"/>
      <c r="I872" s="51"/>
      <c r="J872" s="51"/>
      <c r="K872" s="47"/>
      <c r="L872" s="21"/>
      <c r="M872" s="21"/>
      <c r="N872" s="21"/>
    </row>
    <row r="873" ht="15" customHeight="1" thickBot="1"/>
    <row r="874" spans="1:14" ht="16.5" thickBot="1">
      <c r="A874" s="89" t="s">
        <v>0</v>
      </c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</row>
    <row r="875" spans="1:14" ht="16.5" thickBo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</row>
    <row r="876" spans="1:14" ht="15.7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</row>
    <row r="877" spans="1:14" ht="15.75" customHeight="1">
      <c r="A877" s="90" t="s">
        <v>1</v>
      </c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</row>
    <row r="878" spans="1:14" s="4" customFormat="1" ht="15.75">
      <c r="A878" s="90" t="s">
        <v>2</v>
      </c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</row>
    <row r="879" spans="1:14" s="5" customFormat="1" ht="16.5" thickBot="1">
      <c r="A879" s="91" t="s">
        <v>3</v>
      </c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</row>
    <row r="880" spans="1:14" s="5" customFormat="1" ht="16.5" customHeight="1">
      <c r="A880" s="92" t="s">
        <v>4</v>
      </c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</row>
    <row r="881" spans="1:14" s="6" customFormat="1" ht="15.75">
      <c r="A881" s="92" t="s">
        <v>5</v>
      </c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</row>
    <row r="882" spans="1:14" s="6" customFormat="1" ht="16.5" customHeight="1">
      <c r="A882" s="87" t="s">
        <v>6</v>
      </c>
      <c r="B882" s="82" t="s">
        <v>7</v>
      </c>
      <c r="C882" s="82" t="s">
        <v>8</v>
      </c>
      <c r="D882" s="87" t="s">
        <v>9</v>
      </c>
      <c r="E882" s="82" t="s">
        <v>10</v>
      </c>
      <c r="F882" s="82" t="s">
        <v>11</v>
      </c>
      <c r="G882" s="82" t="s">
        <v>12</v>
      </c>
      <c r="H882" s="82" t="s">
        <v>13</v>
      </c>
      <c r="I882" s="82" t="s">
        <v>14</v>
      </c>
      <c r="J882" s="82" t="s">
        <v>15</v>
      </c>
      <c r="K882" s="85" t="s">
        <v>16</v>
      </c>
      <c r="L882" s="82" t="s">
        <v>17</v>
      </c>
      <c r="M882" s="82" t="s">
        <v>18</v>
      </c>
      <c r="N882" s="82" t="s">
        <v>19</v>
      </c>
    </row>
    <row r="883" spans="1:14" s="6" customFormat="1" ht="15.75">
      <c r="A883" s="88"/>
      <c r="B883" s="83"/>
      <c r="C883" s="83"/>
      <c r="D883" s="88"/>
      <c r="E883" s="83"/>
      <c r="F883" s="83"/>
      <c r="G883" s="83"/>
      <c r="H883" s="83"/>
      <c r="I883" s="83"/>
      <c r="J883" s="83"/>
      <c r="K883" s="86"/>
      <c r="L883" s="83"/>
      <c r="M883" s="83"/>
      <c r="N883" s="83"/>
    </row>
    <row r="884" spans="1:14" ht="15.75">
      <c r="A884" s="60"/>
      <c r="B884" s="60"/>
      <c r="C884" s="60"/>
      <c r="D884" s="60"/>
      <c r="E884" s="60"/>
      <c r="F884" s="61"/>
      <c r="G884" s="62"/>
      <c r="H884" s="61"/>
      <c r="I884" s="61"/>
      <c r="J884" s="61"/>
      <c r="K884" s="61"/>
      <c r="L884" s="60"/>
      <c r="M884" s="60"/>
      <c r="N884" s="60"/>
    </row>
    <row r="885" spans="1:14" ht="15.75">
      <c r="A885" s="7">
        <v>1</v>
      </c>
      <c r="B885" s="8">
        <v>42978</v>
      </c>
      <c r="C885" s="6" t="s">
        <v>20</v>
      </c>
      <c r="D885" s="6" t="s">
        <v>21</v>
      </c>
      <c r="E885" s="6" t="s">
        <v>295</v>
      </c>
      <c r="F885" s="9">
        <v>110</v>
      </c>
      <c r="G885" s="9">
        <v>107</v>
      </c>
      <c r="H885" s="9">
        <v>112</v>
      </c>
      <c r="I885" s="9">
        <v>114</v>
      </c>
      <c r="J885" s="9">
        <v>116</v>
      </c>
      <c r="K885" s="9">
        <v>114</v>
      </c>
      <c r="L885" s="10">
        <f aca="true" t="shared" si="201" ref="L885:L891">100000/F885</f>
        <v>909.0909090909091</v>
      </c>
      <c r="M885" s="11">
        <f aca="true" t="shared" si="202" ref="M885:M891">IF(D885="BUY",(K885-F885)*(L885),(F885-K885)*(L885))</f>
        <v>3636.3636363636365</v>
      </c>
      <c r="N885" s="12">
        <f aca="true" t="shared" si="203" ref="N885:N891">M885/(L885)/F885%</f>
        <v>3.6363636363636362</v>
      </c>
    </row>
    <row r="886" spans="1:14" ht="15.75">
      <c r="A886" s="7">
        <v>2</v>
      </c>
      <c r="B886" s="8">
        <v>42978</v>
      </c>
      <c r="C886" s="6" t="s">
        <v>20</v>
      </c>
      <c r="D886" s="6" t="s">
        <v>21</v>
      </c>
      <c r="E886" s="6" t="s">
        <v>296</v>
      </c>
      <c r="F886" s="9">
        <v>140.6</v>
      </c>
      <c r="G886" s="9">
        <v>137</v>
      </c>
      <c r="H886" s="9">
        <v>142.5</v>
      </c>
      <c r="I886" s="9">
        <v>144.5</v>
      </c>
      <c r="J886" s="9">
        <v>146.5</v>
      </c>
      <c r="K886" s="9">
        <v>144.5</v>
      </c>
      <c r="L886" s="10">
        <f t="shared" si="201"/>
        <v>711.2375533428166</v>
      </c>
      <c r="M886" s="11">
        <f t="shared" si="202"/>
        <v>2773.8264580369887</v>
      </c>
      <c r="N886" s="12">
        <f t="shared" si="203"/>
        <v>2.7738264580369885</v>
      </c>
    </row>
    <row r="887" spans="1:14" ht="15.75">
      <c r="A887" s="7">
        <v>3</v>
      </c>
      <c r="B887" s="8">
        <v>42978</v>
      </c>
      <c r="C887" s="6" t="s">
        <v>20</v>
      </c>
      <c r="D887" s="6" t="s">
        <v>21</v>
      </c>
      <c r="E887" s="6" t="s">
        <v>297</v>
      </c>
      <c r="F887" s="9">
        <v>720</v>
      </c>
      <c r="G887" s="9">
        <v>705</v>
      </c>
      <c r="H887" s="9">
        <v>728</v>
      </c>
      <c r="I887" s="9">
        <v>736</v>
      </c>
      <c r="J887" s="9">
        <v>744</v>
      </c>
      <c r="K887" s="9">
        <v>728</v>
      </c>
      <c r="L887" s="10">
        <f t="shared" si="201"/>
        <v>138.88888888888889</v>
      </c>
      <c r="M887" s="11">
        <f t="shared" si="202"/>
        <v>1111.111111111111</v>
      </c>
      <c r="N887" s="12">
        <f t="shared" si="203"/>
        <v>1.1111111111111112</v>
      </c>
    </row>
    <row r="888" spans="1:14" ht="15.75">
      <c r="A888" s="7">
        <v>4</v>
      </c>
      <c r="B888" s="8">
        <v>42977</v>
      </c>
      <c r="C888" s="6" t="s">
        <v>20</v>
      </c>
      <c r="D888" s="6" t="s">
        <v>21</v>
      </c>
      <c r="E888" s="6" t="s">
        <v>299</v>
      </c>
      <c r="F888" s="9">
        <v>134</v>
      </c>
      <c r="G888" s="9">
        <v>131</v>
      </c>
      <c r="H888" s="9">
        <v>136</v>
      </c>
      <c r="I888" s="9">
        <v>138</v>
      </c>
      <c r="J888" s="9">
        <v>140</v>
      </c>
      <c r="K888" s="9">
        <v>136</v>
      </c>
      <c r="L888" s="10">
        <f t="shared" si="201"/>
        <v>746.2686567164179</v>
      </c>
      <c r="M888" s="11">
        <f t="shared" si="202"/>
        <v>1492.5373134328358</v>
      </c>
      <c r="N888" s="12">
        <f t="shared" si="203"/>
        <v>1.4925373134328357</v>
      </c>
    </row>
    <row r="889" spans="1:14" s="6" customFormat="1" ht="15.75">
      <c r="A889" s="7">
        <v>5</v>
      </c>
      <c r="B889" s="8">
        <v>42977</v>
      </c>
      <c r="C889" s="6" t="s">
        <v>20</v>
      </c>
      <c r="D889" s="6" t="s">
        <v>21</v>
      </c>
      <c r="E889" s="6" t="s">
        <v>295</v>
      </c>
      <c r="F889" s="9">
        <v>97.5</v>
      </c>
      <c r="G889" s="9">
        <v>94.5</v>
      </c>
      <c r="H889" s="9">
        <v>99.5</v>
      </c>
      <c r="I889" s="9">
        <v>101.5</v>
      </c>
      <c r="J889" s="9">
        <v>103.5</v>
      </c>
      <c r="K889" s="9">
        <v>103.5</v>
      </c>
      <c r="L889" s="10">
        <f t="shared" si="201"/>
        <v>1025.6410256410256</v>
      </c>
      <c r="M889" s="11">
        <f t="shared" si="202"/>
        <v>6153.846153846154</v>
      </c>
      <c r="N889" s="12">
        <f t="shared" si="203"/>
        <v>6.153846153846154</v>
      </c>
    </row>
    <row r="890" spans="1:14" s="6" customFormat="1" ht="15.75">
      <c r="A890" s="7">
        <v>6</v>
      </c>
      <c r="B890" s="8">
        <v>42977</v>
      </c>
      <c r="C890" s="6" t="s">
        <v>20</v>
      </c>
      <c r="D890" s="6" t="s">
        <v>21</v>
      </c>
      <c r="E890" s="6" t="s">
        <v>297</v>
      </c>
      <c r="F890" s="9">
        <v>674</v>
      </c>
      <c r="G890" s="9">
        <v>662</v>
      </c>
      <c r="H890" s="9">
        <v>680</v>
      </c>
      <c r="I890" s="9">
        <v>686</v>
      </c>
      <c r="J890" s="9">
        <v>692</v>
      </c>
      <c r="K890" s="9">
        <v>686</v>
      </c>
      <c r="L890" s="10">
        <f t="shared" si="201"/>
        <v>148.3679525222552</v>
      </c>
      <c r="M890" s="11">
        <f t="shared" si="202"/>
        <v>1780.4154302670622</v>
      </c>
      <c r="N890" s="12">
        <f t="shared" si="203"/>
        <v>1.7804154302670623</v>
      </c>
    </row>
    <row r="891" spans="1:14" s="6" customFormat="1" ht="15.75">
      <c r="A891" s="7">
        <v>7</v>
      </c>
      <c r="B891" s="8">
        <v>42976</v>
      </c>
      <c r="C891" s="6" t="s">
        <v>20</v>
      </c>
      <c r="D891" s="6" t="s">
        <v>21</v>
      </c>
      <c r="E891" s="6" t="s">
        <v>286</v>
      </c>
      <c r="F891" s="9">
        <v>142</v>
      </c>
      <c r="G891" s="9">
        <v>136</v>
      </c>
      <c r="H891" s="9">
        <v>145</v>
      </c>
      <c r="I891" s="9">
        <v>148</v>
      </c>
      <c r="J891" s="9">
        <v>151</v>
      </c>
      <c r="K891" s="9">
        <v>148</v>
      </c>
      <c r="L891" s="10">
        <f t="shared" si="201"/>
        <v>704.2253521126761</v>
      </c>
      <c r="M891" s="11">
        <f t="shared" si="202"/>
        <v>4225.352112676057</v>
      </c>
      <c r="N891" s="12">
        <f t="shared" si="203"/>
        <v>4.225352112676057</v>
      </c>
    </row>
    <row r="892" spans="1:14" s="6" customFormat="1" ht="15.75">
      <c r="A892" s="7">
        <v>8</v>
      </c>
      <c r="B892" s="8">
        <v>42976</v>
      </c>
      <c r="C892" s="6" t="s">
        <v>20</v>
      </c>
      <c r="D892" s="6" t="s">
        <v>21</v>
      </c>
      <c r="E892" s="6" t="s">
        <v>293</v>
      </c>
      <c r="F892" s="9">
        <v>113.6</v>
      </c>
      <c r="G892" s="9">
        <v>110.5</v>
      </c>
      <c r="H892" s="9">
        <v>115.5</v>
      </c>
      <c r="I892" s="9">
        <v>117.5</v>
      </c>
      <c r="J892" s="9">
        <v>119.5</v>
      </c>
      <c r="K892" s="9">
        <v>115.4</v>
      </c>
      <c r="L892" s="10">
        <f aca="true" t="shared" si="204" ref="L892:L913">100000/F892</f>
        <v>880.2816901408451</v>
      </c>
      <c r="M892" s="11">
        <f aca="true" t="shared" si="205" ref="M892:M948">IF(D892="BUY",(K892-F892)*(L892),(F892-K892)*(L892))</f>
        <v>1584.5070422535312</v>
      </c>
      <c r="N892" s="12">
        <f aca="true" t="shared" si="206" ref="N892:N904">M892/(L892)/F892%</f>
        <v>1.5845070422535312</v>
      </c>
    </row>
    <row r="893" spans="1:14" s="6" customFormat="1" ht="15.75">
      <c r="A893" s="7">
        <v>9</v>
      </c>
      <c r="B893" s="8">
        <v>42976</v>
      </c>
      <c r="C893" s="6" t="s">
        <v>20</v>
      </c>
      <c r="D893" s="6" t="s">
        <v>21</v>
      </c>
      <c r="E893" s="6" t="s">
        <v>292</v>
      </c>
      <c r="F893" s="9">
        <v>433</v>
      </c>
      <c r="G893" s="9">
        <v>423</v>
      </c>
      <c r="H893" s="9">
        <v>438</v>
      </c>
      <c r="I893" s="9">
        <v>443</v>
      </c>
      <c r="J893" s="9">
        <v>448</v>
      </c>
      <c r="K893" s="9">
        <v>423</v>
      </c>
      <c r="L893" s="10">
        <f t="shared" si="204"/>
        <v>230.94688221709006</v>
      </c>
      <c r="M893" s="11">
        <f t="shared" si="205"/>
        <v>-2309.4688221709007</v>
      </c>
      <c r="N893" s="12">
        <f t="shared" si="206"/>
        <v>-2.3094688221709005</v>
      </c>
    </row>
    <row r="894" spans="1:14" s="6" customFormat="1" ht="15.75">
      <c r="A894" s="7">
        <v>10</v>
      </c>
      <c r="B894" s="8">
        <v>42976</v>
      </c>
      <c r="C894" s="6" t="s">
        <v>20</v>
      </c>
      <c r="D894" s="6" t="s">
        <v>21</v>
      </c>
      <c r="E894" s="6" t="s">
        <v>289</v>
      </c>
      <c r="F894" s="9">
        <v>118</v>
      </c>
      <c r="G894" s="9">
        <v>115</v>
      </c>
      <c r="H894" s="9">
        <v>120</v>
      </c>
      <c r="I894" s="9">
        <v>122</v>
      </c>
      <c r="J894" s="9">
        <v>124</v>
      </c>
      <c r="K894" s="9">
        <v>120</v>
      </c>
      <c r="L894" s="10">
        <f t="shared" si="204"/>
        <v>847.457627118644</v>
      </c>
      <c r="M894" s="11">
        <f t="shared" si="205"/>
        <v>1694.915254237288</v>
      </c>
      <c r="N894" s="12">
        <f t="shared" si="206"/>
        <v>1.6949152542372883</v>
      </c>
    </row>
    <row r="895" spans="1:14" s="6" customFormat="1" ht="15.75">
      <c r="A895" s="7">
        <v>11</v>
      </c>
      <c r="B895" s="8">
        <v>42975</v>
      </c>
      <c r="C895" s="6" t="s">
        <v>20</v>
      </c>
      <c r="D895" s="6" t="s">
        <v>21</v>
      </c>
      <c r="E895" s="6" t="s">
        <v>23</v>
      </c>
      <c r="F895" s="9">
        <v>1024</v>
      </c>
      <c r="G895" s="9">
        <v>1006</v>
      </c>
      <c r="H895" s="9">
        <v>1034</v>
      </c>
      <c r="I895" s="9">
        <v>1044</v>
      </c>
      <c r="J895" s="9">
        <v>1054</v>
      </c>
      <c r="K895" s="9">
        <v>1034</v>
      </c>
      <c r="L895" s="10">
        <f t="shared" si="204"/>
        <v>97.65625</v>
      </c>
      <c r="M895" s="11">
        <f t="shared" si="205"/>
        <v>976.5625</v>
      </c>
      <c r="N895" s="12">
        <f t="shared" si="206"/>
        <v>0.9765625</v>
      </c>
    </row>
    <row r="896" spans="1:14" s="6" customFormat="1" ht="15.75">
      <c r="A896" s="7">
        <v>12</v>
      </c>
      <c r="B896" s="8">
        <v>42975</v>
      </c>
      <c r="C896" s="6" t="s">
        <v>20</v>
      </c>
      <c r="D896" s="6" t="s">
        <v>21</v>
      </c>
      <c r="E896" s="6" t="s">
        <v>59</v>
      </c>
      <c r="F896" s="9">
        <v>435</v>
      </c>
      <c r="G896" s="9">
        <v>425</v>
      </c>
      <c r="H896" s="9">
        <v>440</v>
      </c>
      <c r="I896" s="9">
        <v>445</v>
      </c>
      <c r="J896" s="9">
        <v>450</v>
      </c>
      <c r="K896" s="9">
        <v>425</v>
      </c>
      <c r="L896" s="10">
        <f t="shared" si="204"/>
        <v>229.88505747126436</v>
      </c>
      <c r="M896" s="11">
        <f t="shared" si="205"/>
        <v>-2298.8505747126437</v>
      </c>
      <c r="N896" s="12">
        <f t="shared" si="206"/>
        <v>-2.298850574712644</v>
      </c>
    </row>
    <row r="897" spans="1:14" s="6" customFormat="1" ht="15.75">
      <c r="A897" s="7">
        <v>13</v>
      </c>
      <c r="B897" s="8">
        <v>42975</v>
      </c>
      <c r="C897" s="6" t="s">
        <v>20</v>
      </c>
      <c r="D897" s="6" t="s">
        <v>21</v>
      </c>
      <c r="E897" s="6" t="s">
        <v>288</v>
      </c>
      <c r="F897" s="9">
        <v>592</v>
      </c>
      <c r="G897" s="9">
        <v>580</v>
      </c>
      <c r="H897" s="9">
        <v>598</v>
      </c>
      <c r="I897" s="9">
        <v>604</v>
      </c>
      <c r="J897" s="9">
        <v>610</v>
      </c>
      <c r="K897" s="9">
        <v>598</v>
      </c>
      <c r="L897" s="10">
        <f t="shared" si="204"/>
        <v>168.9189189189189</v>
      </c>
      <c r="M897" s="11">
        <f t="shared" si="205"/>
        <v>1013.5135135135134</v>
      </c>
      <c r="N897" s="12">
        <f t="shared" si="206"/>
        <v>1.0135135135135136</v>
      </c>
    </row>
    <row r="898" spans="1:14" s="6" customFormat="1" ht="15.75">
      <c r="A898" s="7">
        <v>14</v>
      </c>
      <c r="B898" s="8">
        <v>42975</v>
      </c>
      <c r="C898" s="6" t="s">
        <v>20</v>
      </c>
      <c r="D898" s="6" t="s">
        <v>21</v>
      </c>
      <c r="E898" s="6" t="s">
        <v>290</v>
      </c>
      <c r="F898" s="9">
        <v>1020</v>
      </c>
      <c r="G898" s="9">
        <v>1005</v>
      </c>
      <c r="H898" s="9">
        <v>1030</v>
      </c>
      <c r="I898" s="9">
        <v>1040</v>
      </c>
      <c r="J898" s="9">
        <v>1050</v>
      </c>
      <c r="K898" s="9">
        <v>1050</v>
      </c>
      <c r="L898" s="10">
        <f t="shared" si="204"/>
        <v>98.03921568627452</v>
      </c>
      <c r="M898" s="11">
        <f t="shared" si="205"/>
        <v>2941.1764705882356</v>
      </c>
      <c r="N898" s="12">
        <f t="shared" si="206"/>
        <v>2.9411764705882355</v>
      </c>
    </row>
    <row r="899" spans="1:14" s="6" customFormat="1" ht="15.75">
      <c r="A899" s="7">
        <v>15</v>
      </c>
      <c r="B899" s="8">
        <v>42975</v>
      </c>
      <c r="C899" s="6" t="s">
        <v>20</v>
      </c>
      <c r="D899" s="6" t="s">
        <v>21</v>
      </c>
      <c r="E899" s="6" t="s">
        <v>289</v>
      </c>
      <c r="F899" s="9">
        <v>105</v>
      </c>
      <c r="G899" s="9">
        <v>101</v>
      </c>
      <c r="H899" s="9">
        <v>108</v>
      </c>
      <c r="I899" s="9">
        <v>111</v>
      </c>
      <c r="J899" s="9">
        <v>114</v>
      </c>
      <c r="K899" s="9">
        <v>114</v>
      </c>
      <c r="L899" s="10">
        <f t="shared" si="204"/>
        <v>952.3809523809524</v>
      </c>
      <c r="M899" s="11">
        <f t="shared" si="205"/>
        <v>8571.428571428572</v>
      </c>
      <c r="N899" s="12">
        <f t="shared" si="206"/>
        <v>8.571428571428571</v>
      </c>
    </row>
    <row r="900" spans="1:14" s="6" customFormat="1" ht="15.75">
      <c r="A900" s="7">
        <v>16</v>
      </c>
      <c r="B900" s="8">
        <v>42971</v>
      </c>
      <c r="C900" s="6" t="s">
        <v>20</v>
      </c>
      <c r="D900" s="6" t="s">
        <v>21</v>
      </c>
      <c r="E900" s="6" t="s">
        <v>159</v>
      </c>
      <c r="F900" s="9">
        <v>728</v>
      </c>
      <c r="G900" s="9">
        <v>714</v>
      </c>
      <c r="H900" s="9">
        <v>735</v>
      </c>
      <c r="I900" s="9">
        <v>742</v>
      </c>
      <c r="J900" s="9">
        <v>749</v>
      </c>
      <c r="K900" s="9">
        <v>733</v>
      </c>
      <c r="L900" s="10">
        <f t="shared" si="204"/>
        <v>137.36263736263737</v>
      </c>
      <c r="M900" s="11">
        <f t="shared" si="205"/>
        <v>686.8131868131868</v>
      </c>
      <c r="N900" s="12">
        <f t="shared" si="206"/>
        <v>0.6868131868131868</v>
      </c>
    </row>
    <row r="901" spans="1:14" s="6" customFormat="1" ht="15.75">
      <c r="A901" s="7">
        <v>17</v>
      </c>
      <c r="B901" s="8">
        <v>42971</v>
      </c>
      <c r="C901" s="6" t="s">
        <v>20</v>
      </c>
      <c r="D901" s="6" t="s">
        <v>21</v>
      </c>
      <c r="E901" s="6" t="s">
        <v>287</v>
      </c>
      <c r="F901" s="9">
        <v>122</v>
      </c>
      <c r="G901" s="9">
        <v>117</v>
      </c>
      <c r="H901" s="9">
        <v>125</v>
      </c>
      <c r="I901" s="9">
        <v>128</v>
      </c>
      <c r="J901" s="9">
        <v>131</v>
      </c>
      <c r="K901" s="9">
        <v>128</v>
      </c>
      <c r="L901" s="10">
        <f t="shared" si="204"/>
        <v>819.672131147541</v>
      </c>
      <c r="M901" s="11">
        <f t="shared" si="205"/>
        <v>4918.0327868852455</v>
      </c>
      <c r="N901" s="12">
        <f t="shared" si="206"/>
        <v>4.918032786885245</v>
      </c>
    </row>
    <row r="902" spans="1:14" s="6" customFormat="1" ht="15.75">
      <c r="A902" s="7">
        <v>18</v>
      </c>
      <c r="B902" s="8">
        <v>42971</v>
      </c>
      <c r="C902" s="6" t="s">
        <v>20</v>
      </c>
      <c r="D902" s="6" t="s">
        <v>21</v>
      </c>
      <c r="E902" s="6" t="s">
        <v>248</v>
      </c>
      <c r="F902" s="9">
        <v>285</v>
      </c>
      <c r="G902" s="9">
        <v>279</v>
      </c>
      <c r="H902" s="9">
        <v>288</v>
      </c>
      <c r="I902" s="9">
        <v>301</v>
      </c>
      <c r="J902" s="9">
        <v>305</v>
      </c>
      <c r="K902" s="9">
        <v>305</v>
      </c>
      <c r="L902" s="10">
        <f t="shared" si="204"/>
        <v>350.87719298245617</v>
      </c>
      <c r="M902" s="11">
        <f t="shared" si="205"/>
        <v>7017.543859649123</v>
      </c>
      <c r="N902" s="12">
        <f t="shared" si="206"/>
        <v>7.017543859649122</v>
      </c>
    </row>
    <row r="903" spans="1:14" s="6" customFormat="1" ht="15.75">
      <c r="A903" s="7">
        <v>19</v>
      </c>
      <c r="B903" s="8">
        <v>42970</v>
      </c>
      <c r="C903" s="6" t="s">
        <v>20</v>
      </c>
      <c r="D903" s="6" t="s">
        <v>21</v>
      </c>
      <c r="E903" s="6" t="s">
        <v>286</v>
      </c>
      <c r="F903" s="9">
        <v>137</v>
      </c>
      <c r="G903" s="9">
        <v>132</v>
      </c>
      <c r="H903" s="9">
        <v>140</v>
      </c>
      <c r="I903" s="9">
        <v>143</v>
      </c>
      <c r="J903" s="9">
        <v>146</v>
      </c>
      <c r="K903" s="9">
        <v>140</v>
      </c>
      <c r="L903" s="10">
        <f t="shared" si="204"/>
        <v>729.92700729927</v>
      </c>
      <c r="M903" s="11">
        <f t="shared" si="205"/>
        <v>2189.78102189781</v>
      </c>
      <c r="N903" s="12">
        <f t="shared" si="206"/>
        <v>2.18978102189781</v>
      </c>
    </row>
    <row r="904" spans="1:14" s="6" customFormat="1" ht="15.75">
      <c r="A904" s="7">
        <v>20</v>
      </c>
      <c r="B904" s="8">
        <v>42970</v>
      </c>
      <c r="C904" s="6" t="s">
        <v>20</v>
      </c>
      <c r="D904" s="6" t="s">
        <v>21</v>
      </c>
      <c r="E904" s="6" t="s">
        <v>63</v>
      </c>
      <c r="F904" s="9">
        <v>182</v>
      </c>
      <c r="G904" s="9">
        <v>178</v>
      </c>
      <c r="H904" s="9">
        <v>185</v>
      </c>
      <c r="I904" s="9">
        <v>188</v>
      </c>
      <c r="J904" s="9">
        <v>191</v>
      </c>
      <c r="K904" s="9">
        <v>185</v>
      </c>
      <c r="L904" s="10">
        <f t="shared" si="204"/>
        <v>549.4505494505495</v>
      </c>
      <c r="M904" s="11">
        <f t="shared" si="205"/>
        <v>1648.3516483516485</v>
      </c>
      <c r="N904" s="12">
        <f t="shared" si="206"/>
        <v>1.6483516483516483</v>
      </c>
    </row>
    <row r="905" spans="1:14" s="6" customFormat="1" ht="15.75">
      <c r="A905" s="7">
        <v>21</v>
      </c>
      <c r="B905" s="8">
        <v>42970</v>
      </c>
      <c r="C905" s="6" t="s">
        <v>20</v>
      </c>
      <c r="D905" s="6" t="s">
        <v>21</v>
      </c>
      <c r="E905" s="6" t="s">
        <v>248</v>
      </c>
      <c r="F905" s="9">
        <v>276</v>
      </c>
      <c r="G905" s="9">
        <v>271</v>
      </c>
      <c r="H905" s="9">
        <v>279</v>
      </c>
      <c r="I905" s="9">
        <v>282</v>
      </c>
      <c r="J905" s="9">
        <v>285</v>
      </c>
      <c r="K905" s="9">
        <v>279</v>
      </c>
      <c r="L905" s="10">
        <f t="shared" si="204"/>
        <v>362.3188405797101</v>
      </c>
      <c r="M905" s="11">
        <f t="shared" si="205"/>
        <v>1086.9565217391305</v>
      </c>
      <c r="N905" s="12">
        <f aca="true" t="shared" si="207" ref="N905:N918">M905/(L905)/F905%</f>
        <v>1.0869565217391306</v>
      </c>
    </row>
    <row r="906" spans="1:14" s="6" customFormat="1" ht="15.75">
      <c r="A906" s="7">
        <v>22</v>
      </c>
      <c r="B906" s="8">
        <v>42969</v>
      </c>
      <c r="C906" s="6" t="s">
        <v>20</v>
      </c>
      <c r="D906" s="6" t="s">
        <v>94</v>
      </c>
      <c r="E906" s="6" t="s">
        <v>285</v>
      </c>
      <c r="F906" s="9">
        <v>310</v>
      </c>
      <c r="G906" s="9">
        <v>316</v>
      </c>
      <c r="H906" s="9">
        <v>306</v>
      </c>
      <c r="I906" s="9">
        <v>302</v>
      </c>
      <c r="J906" s="9">
        <v>298</v>
      </c>
      <c r="K906" s="9">
        <v>306</v>
      </c>
      <c r="L906" s="10">
        <f t="shared" si="204"/>
        <v>322.5806451612903</v>
      </c>
      <c r="M906" s="11">
        <f t="shared" si="205"/>
        <v>1290.3225806451612</v>
      </c>
      <c r="N906" s="12">
        <f t="shared" si="207"/>
        <v>1.2903225806451613</v>
      </c>
    </row>
    <row r="907" spans="1:14" s="6" customFormat="1" ht="15.75">
      <c r="A907" s="7">
        <v>23</v>
      </c>
      <c r="B907" s="8">
        <v>42969</v>
      </c>
      <c r="C907" s="6" t="s">
        <v>20</v>
      </c>
      <c r="D907" s="6" t="s">
        <v>21</v>
      </c>
      <c r="E907" s="6" t="s">
        <v>248</v>
      </c>
      <c r="F907" s="9">
        <v>242</v>
      </c>
      <c r="G907" s="9">
        <v>237</v>
      </c>
      <c r="H907" s="9">
        <v>245</v>
      </c>
      <c r="I907" s="9">
        <v>248</v>
      </c>
      <c r="J907" s="9">
        <v>251</v>
      </c>
      <c r="K907" s="9">
        <v>251</v>
      </c>
      <c r="L907" s="10">
        <f t="shared" si="204"/>
        <v>413.22314049586777</v>
      </c>
      <c r="M907" s="11">
        <f t="shared" si="205"/>
        <v>3719.00826446281</v>
      </c>
      <c r="N907" s="12">
        <f t="shared" si="207"/>
        <v>3.71900826446281</v>
      </c>
    </row>
    <row r="908" spans="1:14" s="6" customFormat="1" ht="15.75">
      <c r="A908" s="7">
        <v>24</v>
      </c>
      <c r="B908" s="8">
        <v>42968</v>
      </c>
      <c r="C908" s="6" t="s">
        <v>20</v>
      </c>
      <c r="D908" s="6" t="s">
        <v>21</v>
      </c>
      <c r="E908" s="6" t="s">
        <v>248</v>
      </c>
      <c r="F908" s="9">
        <v>238</v>
      </c>
      <c r="G908" s="9">
        <v>232</v>
      </c>
      <c r="H908" s="9">
        <v>241</v>
      </c>
      <c r="I908" s="9">
        <v>244</v>
      </c>
      <c r="J908" s="9">
        <v>247</v>
      </c>
      <c r="K908" s="9">
        <v>232</v>
      </c>
      <c r="L908" s="10">
        <f t="shared" si="204"/>
        <v>420.16806722689074</v>
      </c>
      <c r="M908" s="11">
        <f t="shared" si="205"/>
        <v>-2521.0084033613443</v>
      </c>
      <c r="N908" s="12">
        <f t="shared" si="207"/>
        <v>-2.5210084033613445</v>
      </c>
    </row>
    <row r="909" spans="1:14" s="6" customFormat="1" ht="15.75">
      <c r="A909" s="7">
        <v>25</v>
      </c>
      <c r="B909" s="8">
        <v>42968</v>
      </c>
      <c r="C909" s="6" t="s">
        <v>20</v>
      </c>
      <c r="D909" s="6" t="s">
        <v>21</v>
      </c>
      <c r="E909" s="6" t="s">
        <v>53</v>
      </c>
      <c r="F909" s="9">
        <v>188</v>
      </c>
      <c r="G909" s="9">
        <v>183</v>
      </c>
      <c r="H909" s="9">
        <v>191</v>
      </c>
      <c r="I909" s="9">
        <v>194</v>
      </c>
      <c r="J909" s="9">
        <v>197</v>
      </c>
      <c r="K909" s="9">
        <v>191</v>
      </c>
      <c r="L909" s="10">
        <f t="shared" si="204"/>
        <v>531.9148936170212</v>
      </c>
      <c r="M909" s="11">
        <f t="shared" si="205"/>
        <v>1595.7446808510635</v>
      </c>
      <c r="N909" s="12">
        <f t="shared" si="207"/>
        <v>1.595744680851064</v>
      </c>
    </row>
    <row r="910" spans="1:14" s="6" customFormat="1" ht="15.75">
      <c r="A910" s="7">
        <v>26</v>
      </c>
      <c r="B910" s="8">
        <v>42965</v>
      </c>
      <c r="C910" s="6" t="s">
        <v>20</v>
      </c>
      <c r="D910" s="6" t="s">
        <v>21</v>
      </c>
      <c r="E910" s="6" t="s">
        <v>82</v>
      </c>
      <c r="F910" s="9">
        <v>860</v>
      </c>
      <c r="G910" s="9">
        <v>842</v>
      </c>
      <c r="H910" s="9">
        <v>870</v>
      </c>
      <c r="I910" s="9">
        <v>880</v>
      </c>
      <c r="J910" s="9">
        <v>890</v>
      </c>
      <c r="K910" s="9">
        <v>880</v>
      </c>
      <c r="L910" s="10">
        <f t="shared" si="204"/>
        <v>116.27906976744185</v>
      </c>
      <c r="M910" s="11">
        <f t="shared" si="205"/>
        <v>2325.581395348837</v>
      </c>
      <c r="N910" s="12">
        <f t="shared" si="207"/>
        <v>2.325581395348837</v>
      </c>
    </row>
    <row r="911" spans="1:14" s="6" customFormat="1" ht="15.75">
      <c r="A911" s="7">
        <v>27</v>
      </c>
      <c r="B911" s="8">
        <v>42965</v>
      </c>
      <c r="C911" s="6" t="s">
        <v>20</v>
      </c>
      <c r="D911" s="6" t="s">
        <v>21</v>
      </c>
      <c r="E911" s="6" t="s">
        <v>248</v>
      </c>
      <c r="F911" s="9">
        <v>225</v>
      </c>
      <c r="G911" s="9">
        <v>219</v>
      </c>
      <c r="H911" s="9">
        <v>228</v>
      </c>
      <c r="I911" s="9">
        <v>231</v>
      </c>
      <c r="J911" s="9">
        <v>234</v>
      </c>
      <c r="K911" s="9">
        <v>231</v>
      </c>
      <c r="L911" s="10">
        <f t="shared" si="204"/>
        <v>444.44444444444446</v>
      </c>
      <c r="M911" s="11">
        <f t="shared" si="205"/>
        <v>2666.666666666667</v>
      </c>
      <c r="N911" s="12">
        <f t="shared" si="207"/>
        <v>2.666666666666667</v>
      </c>
    </row>
    <row r="912" spans="1:14" s="6" customFormat="1" ht="15.75">
      <c r="A912" s="7">
        <v>28</v>
      </c>
      <c r="B912" s="8">
        <v>42964</v>
      </c>
      <c r="C912" s="6" t="s">
        <v>20</v>
      </c>
      <c r="D912" s="6" t="s">
        <v>21</v>
      </c>
      <c r="E912" s="6" t="s">
        <v>47</v>
      </c>
      <c r="F912" s="9">
        <v>1880</v>
      </c>
      <c r="G912" s="9">
        <v>1850</v>
      </c>
      <c r="H912" s="9">
        <v>1900</v>
      </c>
      <c r="I912" s="9">
        <v>1920</v>
      </c>
      <c r="J912" s="9">
        <v>1940</v>
      </c>
      <c r="K912" s="9">
        <v>1850</v>
      </c>
      <c r="L912" s="10">
        <f t="shared" si="204"/>
        <v>53.191489361702125</v>
      </c>
      <c r="M912" s="11">
        <f t="shared" si="205"/>
        <v>-1595.7446808510638</v>
      </c>
      <c r="N912" s="12">
        <f t="shared" si="207"/>
        <v>-1.5957446808510638</v>
      </c>
    </row>
    <row r="913" spans="1:14" s="6" customFormat="1" ht="15.75">
      <c r="A913" s="7">
        <v>29</v>
      </c>
      <c r="B913" s="8">
        <v>42964</v>
      </c>
      <c r="C913" s="6" t="s">
        <v>20</v>
      </c>
      <c r="D913" s="6" t="s">
        <v>21</v>
      </c>
      <c r="E913" s="6" t="s">
        <v>283</v>
      </c>
      <c r="F913" s="9">
        <v>260</v>
      </c>
      <c r="G913" s="9">
        <v>253</v>
      </c>
      <c r="H913" s="9">
        <v>264</v>
      </c>
      <c r="I913" s="9">
        <v>268</v>
      </c>
      <c r="J913" s="9">
        <v>272</v>
      </c>
      <c r="K913" s="9">
        <v>272</v>
      </c>
      <c r="L913" s="10">
        <f t="shared" si="204"/>
        <v>384.61538461538464</v>
      </c>
      <c r="M913" s="11">
        <f t="shared" si="205"/>
        <v>4615.384615384615</v>
      </c>
      <c r="N913" s="12">
        <f t="shared" si="207"/>
        <v>4.615384615384615</v>
      </c>
    </row>
    <row r="914" spans="1:14" s="6" customFormat="1" ht="15.75">
      <c r="A914" s="7">
        <v>30</v>
      </c>
      <c r="B914" s="8">
        <v>42964</v>
      </c>
      <c r="C914" s="6" t="s">
        <v>20</v>
      </c>
      <c r="D914" s="6" t="s">
        <v>21</v>
      </c>
      <c r="E914" s="6" t="s">
        <v>209</v>
      </c>
      <c r="F914" s="9">
        <v>487</v>
      </c>
      <c r="G914" s="9">
        <v>477</v>
      </c>
      <c r="H914" s="9">
        <v>492</v>
      </c>
      <c r="I914" s="9">
        <v>497</v>
      </c>
      <c r="J914" s="9">
        <v>502</v>
      </c>
      <c r="K914" s="9">
        <v>477</v>
      </c>
      <c r="L914" s="10">
        <f aca="true" t="shared" si="208" ref="L914:L923">100000/F914</f>
        <v>205.3388090349076</v>
      </c>
      <c r="M914" s="11">
        <f t="shared" si="205"/>
        <v>-2053.388090349076</v>
      </c>
      <c r="N914" s="12">
        <f t="shared" si="207"/>
        <v>-2.0533880903490758</v>
      </c>
    </row>
    <row r="915" spans="1:14" s="6" customFormat="1" ht="15.75">
      <c r="A915" s="7">
        <v>31</v>
      </c>
      <c r="B915" s="8">
        <v>42963</v>
      </c>
      <c r="C915" s="6" t="s">
        <v>20</v>
      </c>
      <c r="D915" s="6" t="s">
        <v>21</v>
      </c>
      <c r="E915" s="6" t="s">
        <v>55</v>
      </c>
      <c r="F915" s="9">
        <v>125</v>
      </c>
      <c r="G915" s="9">
        <v>120</v>
      </c>
      <c r="H915" s="9">
        <v>128</v>
      </c>
      <c r="I915" s="9">
        <v>131</v>
      </c>
      <c r="J915" s="9">
        <v>134</v>
      </c>
      <c r="K915" s="9">
        <v>120</v>
      </c>
      <c r="L915" s="10">
        <f t="shared" si="208"/>
        <v>800</v>
      </c>
      <c r="M915" s="11">
        <f t="shared" si="205"/>
        <v>-4000</v>
      </c>
      <c r="N915" s="12">
        <f t="shared" si="207"/>
        <v>-4</v>
      </c>
    </row>
    <row r="916" spans="1:14" s="6" customFormat="1" ht="15.75">
      <c r="A916" s="7">
        <v>32</v>
      </c>
      <c r="B916" s="8">
        <v>42963</v>
      </c>
      <c r="C916" s="6" t="s">
        <v>20</v>
      </c>
      <c r="D916" s="6" t="s">
        <v>21</v>
      </c>
      <c r="E916" s="6" t="s">
        <v>246</v>
      </c>
      <c r="F916" s="9">
        <v>293</v>
      </c>
      <c r="G916" s="9">
        <v>287</v>
      </c>
      <c r="H916" s="9">
        <v>296</v>
      </c>
      <c r="I916" s="9">
        <v>300</v>
      </c>
      <c r="J916" s="9">
        <v>303</v>
      </c>
      <c r="K916" s="9">
        <v>300</v>
      </c>
      <c r="L916" s="10">
        <f t="shared" si="208"/>
        <v>341.29692832764505</v>
      </c>
      <c r="M916" s="11">
        <f t="shared" si="205"/>
        <v>2389.078498293515</v>
      </c>
      <c r="N916" s="12">
        <f t="shared" si="207"/>
        <v>2.389078498293515</v>
      </c>
    </row>
    <row r="917" spans="1:14" s="6" customFormat="1" ht="15.75">
      <c r="A917" s="7">
        <v>33</v>
      </c>
      <c r="B917" s="8">
        <v>42963</v>
      </c>
      <c r="C917" s="6" t="s">
        <v>20</v>
      </c>
      <c r="D917" s="6" t="s">
        <v>21</v>
      </c>
      <c r="E917" s="6" t="s">
        <v>118</v>
      </c>
      <c r="F917" s="9">
        <v>190</v>
      </c>
      <c r="G917" s="9">
        <v>185</v>
      </c>
      <c r="H917" s="9">
        <v>193</v>
      </c>
      <c r="I917" s="9">
        <v>196</v>
      </c>
      <c r="J917" s="9">
        <v>199</v>
      </c>
      <c r="K917" s="9">
        <v>196</v>
      </c>
      <c r="L917" s="10">
        <f t="shared" si="208"/>
        <v>526.3157894736842</v>
      </c>
      <c r="M917" s="11">
        <f t="shared" si="205"/>
        <v>3157.894736842105</v>
      </c>
      <c r="N917" s="12">
        <f t="shared" si="207"/>
        <v>3.1578947368421053</v>
      </c>
    </row>
    <row r="918" spans="1:14" s="6" customFormat="1" ht="15.75">
      <c r="A918" s="7">
        <v>34</v>
      </c>
      <c r="B918" s="8">
        <v>42963</v>
      </c>
      <c r="C918" s="6" t="s">
        <v>20</v>
      </c>
      <c r="D918" s="6" t="s">
        <v>21</v>
      </c>
      <c r="E918" s="6" t="s">
        <v>284</v>
      </c>
      <c r="F918" s="9">
        <v>472</v>
      </c>
      <c r="G918" s="9">
        <v>460</v>
      </c>
      <c r="H918" s="9">
        <v>477</v>
      </c>
      <c r="I918" s="9">
        <v>483</v>
      </c>
      <c r="J918" s="9">
        <v>489</v>
      </c>
      <c r="K918" s="9">
        <v>489</v>
      </c>
      <c r="L918" s="10">
        <f t="shared" si="208"/>
        <v>211.864406779661</v>
      </c>
      <c r="M918" s="11">
        <f t="shared" si="205"/>
        <v>3601.694915254237</v>
      </c>
      <c r="N918" s="12">
        <f t="shared" si="207"/>
        <v>3.6016949152542375</v>
      </c>
    </row>
    <row r="919" spans="1:14" s="6" customFormat="1" ht="15.75">
      <c r="A919" s="7">
        <v>35</v>
      </c>
      <c r="B919" s="8">
        <v>42961</v>
      </c>
      <c r="C919" s="6" t="s">
        <v>20</v>
      </c>
      <c r="D919" s="6" t="s">
        <v>21</v>
      </c>
      <c r="E919" s="6" t="s">
        <v>222</v>
      </c>
      <c r="F919" s="9">
        <v>654</v>
      </c>
      <c r="G919" s="9">
        <v>642</v>
      </c>
      <c r="H919" s="9">
        <v>660</v>
      </c>
      <c r="I919" s="9">
        <v>666</v>
      </c>
      <c r="J919" s="9">
        <v>672</v>
      </c>
      <c r="K919" s="9">
        <v>660</v>
      </c>
      <c r="L919" s="10">
        <f t="shared" si="208"/>
        <v>152.9051987767584</v>
      </c>
      <c r="M919" s="11">
        <f t="shared" si="205"/>
        <v>917.4311926605503</v>
      </c>
      <c r="N919" s="12">
        <f>M919/(L919)/F919%</f>
        <v>0.9174311926605504</v>
      </c>
    </row>
    <row r="920" spans="1:14" s="6" customFormat="1" ht="15.75">
      <c r="A920" s="7">
        <v>36</v>
      </c>
      <c r="B920" s="8">
        <v>42961</v>
      </c>
      <c r="C920" s="6" t="s">
        <v>20</v>
      </c>
      <c r="D920" s="6" t="s">
        <v>21</v>
      </c>
      <c r="E920" s="6" t="s">
        <v>69</v>
      </c>
      <c r="F920" s="9">
        <v>1350</v>
      </c>
      <c r="G920" s="9">
        <v>1320</v>
      </c>
      <c r="H920" s="9">
        <v>1365</v>
      </c>
      <c r="I920" s="9">
        <v>1380</v>
      </c>
      <c r="J920" s="9">
        <v>1395</v>
      </c>
      <c r="K920" s="9">
        <v>1380</v>
      </c>
      <c r="L920" s="10">
        <f t="shared" si="208"/>
        <v>74.07407407407408</v>
      </c>
      <c r="M920" s="11">
        <f t="shared" si="205"/>
        <v>2222.222222222222</v>
      </c>
      <c r="N920" s="12">
        <f>M920/(L920)/F920%</f>
        <v>2.2222222222222223</v>
      </c>
    </row>
    <row r="921" spans="1:14" s="6" customFormat="1" ht="15.75">
      <c r="A921" s="7">
        <v>37</v>
      </c>
      <c r="B921" s="8">
        <v>42961</v>
      </c>
      <c r="C921" s="6" t="s">
        <v>20</v>
      </c>
      <c r="D921" s="6" t="s">
        <v>21</v>
      </c>
      <c r="E921" s="6" t="s">
        <v>276</v>
      </c>
      <c r="F921" s="9">
        <v>650</v>
      </c>
      <c r="G921" s="9">
        <v>638</v>
      </c>
      <c r="H921" s="9">
        <v>656</v>
      </c>
      <c r="I921" s="9">
        <v>662</v>
      </c>
      <c r="J921" s="9">
        <v>668</v>
      </c>
      <c r="K921" s="9">
        <v>662</v>
      </c>
      <c r="L921" s="10">
        <f t="shared" si="208"/>
        <v>153.84615384615384</v>
      </c>
      <c r="M921" s="11">
        <f t="shared" si="205"/>
        <v>1846.1538461538462</v>
      </c>
      <c r="N921" s="12">
        <f>M921/(L921)/F921%</f>
        <v>1.8461538461538463</v>
      </c>
    </row>
    <row r="922" spans="1:14" s="6" customFormat="1" ht="15.75">
      <c r="A922" s="7">
        <v>38</v>
      </c>
      <c r="B922" s="8">
        <v>42957</v>
      </c>
      <c r="C922" s="6" t="s">
        <v>20</v>
      </c>
      <c r="D922" s="6" t="s">
        <v>21</v>
      </c>
      <c r="E922" s="6" t="s">
        <v>192</v>
      </c>
      <c r="F922" s="9">
        <v>413</v>
      </c>
      <c r="G922" s="9">
        <v>405</v>
      </c>
      <c r="H922" s="9">
        <v>416</v>
      </c>
      <c r="I922" s="9">
        <v>420</v>
      </c>
      <c r="J922" s="9">
        <v>424</v>
      </c>
      <c r="K922" s="9">
        <v>405</v>
      </c>
      <c r="L922" s="10">
        <f t="shared" si="208"/>
        <v>242.13075060532688</v>
      </c>
      <c r="M922" s="11">
        <f t="shared" si="205"/>
        <v>-1937.046004842615</v>
      </c>
      <c r="N922" s="12">
        <f>M922/(L922)/F922%</f>
        <v>-1.937046004842615</v>
      </c>
    </row>
    <row r="923" spans="1:14" s="6" customFormat="1" ht="15.75">
      <c r="A923" s="7">
        <v>39</v>
      </c>
      <c r="B923" s="8">
        <v>42957</v>
      </c>
      <c r="C923" s="6" t="s">
        <v>20</v>
      </c>
      <c r="D923" s="6" t="s">
        <v>21</v>
      </c>
      <c r="E923" s="6" t="s">
        <v>283</v>
      </c>
      <c r="F923" s="9">
        <v>240</v>
      </c>
      <c r="G923" s="9">
        <v>234</v>
      </c>
      <c r="H923" s="9">
        <v>243</v>
      </c>
      <c r="I923" s="9">
        <v>246</v>
      </c>
      <c r="J923" s="9">
        <v>249</v>
      </c>
      <c r="K923" s="9">
        <v>243</v>
      </c>
      <c r="L923" s="10">
        <f t="shared" si="208"/>
        <v>416.6666666666667</v>
      </c>
      <c r="M923" s="11">
        <f t="shared" si="205"/>
        <v>1250</v>
      </c>
      <c r="N923" s="12">
        <f>M923/(L923)/F923%</f>
        <v>1.25</v>
      </c>
    </row>
    <row r="924" spans="1:14" s="6" customFormat="1" ht="15.75">
      <c r="A924" s="7">
        <v>40</v>
      </c>
      <c r="B924" s="8">
        <v>42956</v>
      </c>
      <c r="C924" s="6" t="s">
        <v>20</v>
      </c>
      <c r="D924" s="6" t="s">
        <v>21</v>
      </c>
      <c r="E924" s="6" t="s">
        <v>226</v>
      </c>
      <c r="F924" s="9">
        <v>1150</v>
      </c>
      <c r="G924" s="9">
        <v>1130</v>
      </c>
      <c r="H924" s="9">
        <v>1160</v>
      </c>
      <c r="I924" s="9">
        <v>1170</v>
      </c>
      <c r="J924" s="9">
        <v>1180</v>
      </c>
      <c r="K924" s="9">
        <v>1160</v>
      </c>
      <c r="L924" s="10">
        <f aca="true" t="shared" si="209" ref="L924:L948">100000/F924</f>
        <v>86.95652173913044</v>
      </c>
      <c r="M924" s="11">
        <f t="shared" si="205"/>
        <v>869.5652173913044</v>
      </c>
      <c r="N924" s="12">
        <f aca="true" t="shared" si="210" ref="N924:N948">M924/(L924)/F924%</f>
        <v>0.8695652173913043</v>
      </c>
    </row>
    <row r="925" spans="1:14" s="6" customFormat="1" ht="15.75">
      <c r="A925" s="7">
        <v>41</v>
      </c>
      <c r="B925" s="8">
        <v>42956</v>
      </c>
      <c r="C925" s="6" t="s">
        <v>20</v>
      </c>
      <c r="D925" s="6" t="s">
        <v>21</v>
      </c>
      <c r="E925" s="6" t="s">
        <v>282</v>
      </c>
      <c r="F925" s="9">
        <v>500</v>
      </c>
      <c r="G925" s="9">
        <v>488</v>
      </c>
      <c r="H925" s="9">
        <v>506</v>
      </c>
      <c r="I925" s="9">
        <v>512</v>
      </c>
      <c r="J925" s="9">
        <v>518</v>
      </c>
      <c r="K925" s="9">
        <v>488</v>
      </c>
      <c r="L925" s="10">
        <f t="shared" si="209"/>
        <v>200</v>
      </c>
      <c r="M925" s="11">
        <f t="shared" si="205"/>
        <v>-2400</v>
      </c>
      <c r="N925" s="12">
        <f t="shared" si="210"/>
        <v>-2.4</v>
      </c>
    </row>
    <row r="926" spans="1:14" s="6" customFormat="1" ht="15.75">
      <c r="A926" s="7">
        <v>42</v>
      </c>
      <c r="B926" s="8">
        <v>42956</v>
      </c>
      <c r="C926" s="6" t="s">
        <v>20</v>
      </c>
      <c r="D926" s="6" t="s">
        <v>21</v>
      </c>
      <c r="E926" s="6" t="s">
        <v>279</v>
      </c>
      <c r="F926" s="9">
        <v>300</v>
      </c>
      <c r="G926" s="9">
        <v>294</v>
      </c>
      <c r="H926" s="9">
        <v>303</v>
      </c>
      <c r="I926" s="9">
        <v>306</v>
      </c>
      <c r="J926" s="9">
        <v>309</v>
      </c>
      <c r="K926" s="9">
        <v>303</v>
      </c>
      <c r="L926" s="10">
        <f t="shared" si="209"/>
        <v>333.3333333333333</v>
      </c>
      <c r="M926" s="11">
        <f t="shared" si="205"/>
        <v>1000</v>
      </c>
      <c r="N926" s="12">
        <f t="shared" si="210"/>
        <v>1</v>
      </c>
    </row>
    <row r="927" spans="1:14" s="6" customFormat="1" ht="15.75">
      <c r="A927" s="7">
        <v>43</v>
      </c>
      <c r="B927" s="8">
        <v>42955</v>
      </c>
      <c r="C927" s="6" t="s">
        <v>20</v>
      </c>
      <c r="D927" s="6" t="s">
        <v>21</v>
      </c>
      <c r="E927" s="6" t="s">
        <v>280</v>
      </c>
      <c r="F927" s="9">
        <v>1290</v>
      </c>
      <c r="G927" s="9">
        <v>1260</v>
      </c>
      <c r="H927" s="9">
        <v>1305</v>
      </c>
      <c r="I927" s="9">
        <v>1320</v>
      </c>
      <c r="J927" s="9">
        <v>1335</v>
      </c>
      <c r="K927" s="9">
        <v>1260</v>
      </c>
      <c r="L927" s="10">
        <f t="shared" si="209"/>
        <v>77.51937984496124</v>
      </c>
      <c r="M927" s="11">
        <f t="shared" si="205"/>
        <v>-2325.581395348837</v>
      </c>
      <c r="N927" s="12">
        <f t="shared" si="210"/>
        <v>-2.325581395348837</v>
      </c>
    </row>
    <row r="928" spans="1:14" s="6" customFormat="1" ht="15.75">
      <c r="A928" s="7">
        <v>44</v>
      </c>
      <c r="B928" s="8">
        <v>42955</v>
      </c>
      <c r="C928" s="6" t="s">
        <v>20</v>
      </c>
      <c r="D928" s="6" t="s">
        <v>21</v>
      </c>
      <c r="E928" s="6" t="s">
        <v>145</v>
      </c>
      <c r="F928" s="9">
        <v>135</v>
      </c>
      <c r="G928" s="9">
        <v>129</v>
      </c>
      <c r="H928" s="9">
        <v>137</v>
      </c>
      <c r="I928" s="9">
        <v>140</v>
      </c>
      <c r="J928" s="9">
        <v>143</v>
      </c>
      <c r="K928" s="9">
        <v>129</v>
      </c>
      <c r="L928" s="10">
        <f t="shared" si="209"/>
        <v>740.7407407407408</v>
      </c>
      <c r="M928" s="11">
        <f t="shared" si="205"/>
        <v>-4444.444444444444</v>
      </c>
      <c r="N928" s="12">
        <f t="shared" si="210"/>
        <v>-4.444444444444444</v>
      </c>
    </row>
    <row r="929" spans="1:14" s="6" customFormat="1" ht="15.75">
      <c r="A929" s="7">
        <v>45</v>
      </c>
      <c r="B929" s="8">
        <v>42955</v>
      </c>
      <c r="C929" s="6" t="s">
        <v>20</v>
      </c>
      <c r="D929" s="6" t="s">
        <v>21</v>
      </c>
      <c r="E929" s="6" t="s">
        <v>47</v>
      </c>
      <c r="F929" s="9">
        <v>1705</v>
      </c>
      <c r="G929" s="9">
        <v>1675</v>
      </c>
      <c r="H929" s="9">
        <v>1720</v>
      </c>
      <c r="I929" s="9">
        <v>1735</v>
      </c>
      <c r="J929" s="9">
        <v>1750</v>
      </c>
      <c r="K929" s="9">
        <v>1720</v>
      </c>
      <c r="L929" s="10">
        <f t="shared" si="209"/>
        <v>58.651026392961874</v>
      </c>
      <c r="M929" s="11">
        <f t="shared" si="205"/>
        <v>879.7653958944281</v>
      </c>
      <c r="N929" s="12">
        <f t="shared" si="210"/>
        <v>0.8797653958944281</v>
      </c>
    </row>
    <row r="930" spans="1:14" s="6" customFormat="1" ht="15.75">
      <c r="A930" s="7">
        <v>46</v>
      </c>
      <c r="B930" s="8">
        <v>42955</v>
      </c>
      <c r="C930" s="6" t="s">
        <v>20</v>
      </c>
      <c r="D930" s="6" t="s">
        <v>21</v>
      </c>
      <c r="E930" s="6" t="s">
        <v>279</v>
      </c>
      <c r="F930" s="9">
        <v>288</v>
      </c>
      <c r="G930" s="9">
        <v>280</v>
      </c>
      <c r="H930" s="9">
        <v>292</v>
      </c>
      <c r="I930" s="9">
        <v>296</v>
      </c>
      <c r="J930" s="9">
        <v>300</v>
      </c>
      <c r="K930" s="9">
        <v>292</v>
      </c>
      <c r="L930" s="10">
        <f t="shared" si="209"/>
        <v>347.22222222222223</v>
      </c>
      <c r="M930" s="11">
        <f t="shared" si="205"/>
        <v>1388.888888888889</v>
      </c>
      <c r="N930" s="12">
        <f t="shared" si="210"/>
        <v>1.3888888888888888</v>
      </c>
    </row>
    <row r="931" spans="1:14" s="6" customFormat="1" ht="15.75">
      <c r="A931" s="7">
        <v>47</v>
      </c>
      <c r="B931" s="8">
        <v>42955</v>
      </c>
      <c r="C931" s="6" t="s">
        <v>20</v>
      </c>
      <c r="D931" s="6" t="s">
        <v>21</v>
      </c>
      <c r="E931" s="6" t="s">
        <v>69</v>
      </c>
      <c r="F931" s="9">
        <v>1287</v>
      </c>
      <c r="G931" s="9">
        <v>1262</v>
      </c>
      <c r="H931" s="9">
        <v>1299</v>
      </c>
      <c r="I931" s="9">
        <v>1312</v>
      </c>
      <c r="J931" s="9">
        <v>1324</v>
      </c>
      <c r="K931" s="9">
        <v>1324</v>
      </c>
      <c r="L931" s="10">
        <f t="shared" si="209"/>
        <v>77.7000777000777</v>
      </c>
      <c r="M931" s="11">
        <f t="shared" si="205"/>
        <v>2874.902874902875</v>
      </c>
      <c r="N931" s="12">
        <f t="shared" si="210"/>
        <v>2.874902874902875</v>
      </c>
    </row>
    <row r="932" spans="1:14" s="6" customFormat="1" ht="15.75">
      <c r="A932" s="7">
        <v>48</v>
      </c>
      <c r="B932" s="8">
        <v>42954</v>
      </c>
      <c r="C932" s="6" t="s">
        <v>20</v>
      </c>
      <c r="D932" s="6" t="s">
        <v>21</v>
      </c>
      <c r="E932" s="6" t="s">
        <v>279</v>
      </c>
      <c r="F932" s="9">
        <v>265</v>
      </c>
      <c r="G932" s="9">
        <v>259</v>
      </c>
      <c r="H932" s="9">
        <v>268</v>
      </c>
      <c r="I932" s="9">
        <v>271</v>
      </c>
      <c r="J932" s="9">
        <v>274</v>
      </c>
      <c r="K932" s="9">
        <v>271</v>
      </c>
      <c r="L932" s="10">
        <f t="shared" si="209"/>
        <v>377.35849056603774</v>
      </c>
      <c r="M932" s="11">
        <f t="shared" si="205"/>
        <v>2264.1509433962265</v>
      </c>
      <c r="N932" s="12">
        <f t="shared" si="210"/>
        <v>2.2641509433962264</v>
      </c>
    </row>
    <row r="933" spans="1:14" s="6" customFormat="1" ht="15.75">
      <c r="A933" s="7">
        <v>49</v>
      </c>
      <c r="B933" s="8">
        <v>42954</v>
      </c>
      <c r="C933" s="6" t="s">
        <v>20</v>
      </c>
      <c r="D933" s="6" t="s">
        <v>21</v>
      </c>
      <c r="E933" s="6" t="s">
        <v>80</v>
      </c>
      <c r="F933" s="9">
        <v>1730</v>
      </c>
      <c r="G933" s="9">
        <v>1694</v>
      </c>
      <c r="H933" s="9">
        <v>1748</v>
      </c>
      <c r="I933" s="9">
        <v>1766</v>
      </c>
      <c r="J933" s="9">
        <v>1784</v>
      </c>
      <c r="K933" s="9">
        <v>1748</v>
      </c>
      <c r="L933" s="10">
        <f t="shared" si="209"/>
        <v>57.80346820809248</v>
      </c>
      <c r="M933" s="11">
        <f t="shared" si="205"/>
        <v>1040.4624277456646</v>
      </c>
      <c r="N933" s="12">
        <f t="shared" si="210"/>
        <v>1.0404624277456647</v>
      </c>
    </row>
    <row r="934" spans="1:14" s="6" customFormat="1" ht="15.75">
      <c r="A934" s="7">
        <v>50</v>
      </c>
      <c r="B934" s="8">
        <v>42954</v>
      </c>
      <c r="C934" s="6" t="s">
        <v>20</v>
      </c>
      <c r="D934" s="6" t="s">
        <v>21</v>
      </c>
      <c r="E934" s="6" t="s">
        <v>281</v>
      </c>
      <c r="F934" s="9">
        <v>180</v>
      </c>
      <c r="G934" s="9">
        <v>174</v>
      </c>
      <c r="H934" s="9">
        <v>183</v>
      </c>
      <c r="I934" s="9">
        <v>186</v>
      </c>
      <c r="J934" s="9">
        <v>189</v>
      </c>
      <c r="K934" s="9">
        <v>183</v>
      </c>
      <c r="L934" s="10">
        <f t="shared" si="209"/>
        <v>555.5555555555555</v>
      </c>
      <c r="M934" s="11">
        <f t="shared" si="205"/>
        <v>1666.6666666666665</v>
      </c>
      <c r="N934" s="12">
        <f t="shared" si="210"/>
        <v>1.6666666666666665</v>
      </c>
    </row>
    <row r="935" spans="1:14" s="6" customFormat="1" ht="15.75">
      <c r="A935" s="7">
        <v>51</v>
      </c>
      <c r="B935" s="8">
        <v>42954</v>
      </c>
      <c r="C935" s="6" t="s">
        <v>20</v>
      </c>
      <c r="D935" s="6" t="s">
        <v>21</v>
      </c>
      <c r="E935" s="6" t="s">
        <v>23</v>
      </c>
      <c r="F935" s="9">
        <v>980</v>
      </c>
      <c r="G935" s="9">
        <v>960</v>
      </c>
      <c r="H935" s="9">
        <v>990</v>
      </c>
      <c r="I935" s="9">
        <v>1000</v>
      </c>
      <c r="J935" s="9">
        <v>1010</v>
      </c>
      <c r="K935" s="9">
        <v>960</v>
      </c>
      <c r="L935" s="10">
        <f t="shared" si="209"/>
        <v>102.04081632653062</v>
      </c>
      <c r="M935" s="11">
        <f t="shared" si="205"/>
        <v>-2040.8163265306123</v>
      </c>
      <c r="N935" s="12">
        <f t="shared" si="210"/>
        <v>-2.0408163265306123</v>
      </c>
    </row>
    <row r="936" spans="1:14" s="6" customFormat="1" ht="15.75">
      <c r="A936" s="7">
        <v>52</v>
      </c>
      <c r="B936" s="8">
        <v>42954</v>
      </c>
      <c r="C936" s="6" t="s">
        <v>20</v>
      </c>
      <c r="D936" s="6" t="s">
        <v>21</v>
      </c>
      <c r="E936" s="6" t="s">
        <v>274</v>
      </c>
      <c r="F936" s="9">
        <v>178</v>
      </c>
      <c r="G936" s="9">
        <v>174</v>
      </c>
      <c r="H936" s="9">
        <v>180</v>
      </c>
      <c r="I936" s="9">
        <v>182</v>
      </c>
      <c r="J936" s="9">
        <v>184</v>
      </c>
      <c r="K936" s="9">
        <v>180</v>
      </c>
      <c r="L936" s="10">
        <f t="shared" si="209"/>
        <v>561.7977528089888</v>
      </c>
      <c r="M936" s="11">
        <f t="shared" si="205"/>
        <v>1123.5955056179776</v>
      </c>
      <c r="N936" s="12">
        <f t="shared" si="210"/>
        <v>1.1235955056179776</v>
      </c>
    </row>
    <row r="937" spans="1:14" s="6" customFormat="1" ht="15.75">
      <c r="A937" s="7">
        <v>53</v>
      </c>
      <c r="B937" s="8">
        <v>42951</v>
      </c>
      <c r="C937" s="6" t="s">
        <v>20</v>
      </c>
      <c r="D937" s="6" t="s">
        <v>21</v>
      </c>
      <c r="E937" s="6" t="s">
        <v>81</v>
      </c>
      <c r="F937" s="9">
        <v>166</v>
      </c>
      <c r="G937" s="9">
        <v>160</v>
      </c>
      <c r="H937" s="9">
        <v>169</v>
      </c>
      <c r="I937" s="9">
        <v>172</v>
      </c>
      <c r="J937" s="9">
        <v>175</v>
      </c>
      <c r="K937" s="9">
        <v>160</v>
      </c>
      <c r="L937" s="10">
        <f t="shared" si="209"/>
        <v>602.4096385542168</v>
      </c>
      <c r="M937" s="11">
        <f t="shared" si="205"/>
        <v>-3614.457831325301</v>
      </c>
      <c r="N937" s="12">
        <f t="shared" si="210"/>
        <v>-3.6144578313253013</v>
      </c>
    </row>
    <row r="938" spans="1:14" s="6" customFormat="1" ht="15.75">
      <c r="A938" s="7">
        <v>54</v>
      </c>
      <c r="B938" s="8">
        <v>42951</v>
      </c>
      <c r="C938" s="6" t="s">
        <v>20</v>
      </c>
      <c r="D938" s="6" t="s">
        <v>21</v>
      </c>
      <c r="E938" s="6" t="s">
        <v>276</v>
      </c>
      <c r="F938" s="9">
        <v>633</v>
      </c>
      <c r="G938" s="9">
        <v>619</v>
      </c>
      <c r="H938" s="9">
        <v>640</v>
      </c>
      <c r="I938" s="9">
        <v>647</v>
      </c>
      <c r="J938" s="9">
        <v>654</v>
      </c>
      <c r="K938" s="9">
        <v>640</v>
      </c>
      <c r="L938" s="10">
        <f t="shared" si="209"/>
        <v>157.9778830963665</v>
      </c>
      <c r="M938" s="11">
        <f t="shared" si="205"/>
        <v>1105.8451816745655</v>
      </c>
      <c r="N938" s="12">
        <f t="shared" si="210"/>
        <v>1.1058451816745656</v>
      </c>
    </row>
    <row r="939" spans="1:14" s="6" customFormat="1" ht="15.75">
      <c r="A939" s="7">
        <v>55</v>
      </c>
      <c r="B939" s="8">
        <v>42950</v>
      </c>
      <c r="C939" s="6" t="s">
        <v>20</v>
      </c>
      <c r="D939" s="6" t="s">
        <v>21</v>
      </c>
      <c r="E939" s="6" t="s">
        <v>23</v>
      </c>
      <c r="F939" s="9">
        <v>963</v>
      </c>
      <c r="G939" s="9">
        <v>943</v>
      </c>
      <c r="H939" s="9">
        <v>973</v>
      </c>
      <c r="I939" s="9">
        <v>983</v>
      </c>
      <c r="J939" s="9">
        <v>993</v>
      </c>
      <c r="K939" s="9">
        <v>983</v>
      </c>
      <c r="L939" s="10">
        <f t="shared" si="209"/>
        <v>103.84215991692628</v>
      </c>
      <c r="M939" s="11">
        <f t="shared" si="205"/>
        <v>2076.8431983385253</v>
      </c>
      <c r="N939" s="12">
        <f t="shared" si="210"/>
        <v>2.076843198338525</v>
      </c>
    </row>
    <row r="940" spans="1:14" s="6" customFormat="1" ht="15.75">
      <c r="A940" s="7">
        <v>56</v>
      </c>
      <c r="B940" s="8">
        <v>42950</v>
      </c>
      <c r="C940" s="6" t="s">
        <v>20</v>
      </c>
      <c r="D940" s="6" t="s">
        <v>21</v>
      </c>
      <c r="E940" s="6" t="s">
        <v>65</v>
      </c>
      <c r="F940" s="9">
        <v>225</v>
      </c>
      <c r="G940" s="9">
        <v>219</v>
      </c>
      <c r="H940" s="9">
        <v>228</v>
      </c>
      <c r="I940" s="9">
        <v>231</v>
      </c>
      <c r="J940" s="9">
        <v>234</v>
      </c>
      <c r="K940" s="9">
        <v>219</v>
      </c>
      <c r="L940" s="10">
        <f t="shared" si="209"/>
        <v>444.44444444444446</v>
      </c>
      <c r="M940" s="11">
        <f t="shared" si="205"/>
        <v>-2666.666666666667</v>
      </c>
      <c r="N940" s="12">
        <f t="shared" si="210"/>
        <v>-2.666666666666667</v>
      </c>
    </row>
    <row r="941" spans="1:14" s="6" customFormat="1" ht="15.75">
      <c r="A941" s="7">
        <v>57</v>
      </c>
      <c r="B941" s="8">
        <v>42950</v>
      </c>
      <c r="C941" s="6" t="s">
        <v>20</v>
      </c>
      <c r="D941" s="6" t="s">
        <v>21</v>
      </c>
      <c r="E941" s="6" t="s">
        <v>276</v>
      </c>
      <c r="F941" s="9">
        <v>617</v>
      </c>
      <c r="G941" s="9">
        <v>605</v>
      </c>
      <c r="H941" s="9">
        <v>623</v>
      </c>
      <c r="I941" s="9">
        <v>629</v>
      </c>
      <c r="J941" s="9">
        <v>635</v>
      </c>
      <c r="K941" s="9">
        <v>623</v>
      </c>
      <c r="L941" s="10">
        <f t="shared" si="209"/>
        <v>162.07455429497568</v>
      </c>
      <c r="M941" s="11">
        <f t="shared" si="205"/>
        <v>972.4473257698542</v>
      </c>
      <c r="N941" s="12">
        <f t="shared" si="210"/>
        <v>0.9724473257698542</v>
      </c>
    </row>
    <row r="942" spans="1:14" s="6" customFormat="1" ht="15.75">
      <c r="A942" s="7">
        <v>58</v>
      </c>
      <c r="B942" s="8">
        <v>42950</v>
      </c>
      <c r="C942" s="6" t="s">
        <v>20</v>
      </c>
      <c r="D942" s="6" t="s">
        <v>21</v>
      </c>
      <c r="E942" s="6" t="s">
        <v>275</v>
      </c>
      <c r="F942" s="9">
        <v>587</v>
      </c>
      <c r="G942" s="9">
        <v>575</v>
      </c>
      <c r="H942" s="9">
        <v>593</v>
      </c>
      <c r="I942" s="9">
        <v>599</v>
      </c>
      <c r="J942" s="9">
        <v>605</v>
      </c>
      <c r="K942" s="9">
        <v>575</v>
      </c>
      <c r="L942" s="10">
        <f t="shared" si="209"/>
        <v>170.35775127768312</v>
      </c>
      <c r="M942" s="11">
        <f t="shared" si="205"/>
        <v>-2044.2930153321975</v>
      </c>
      <c r="N942" s="12">
        <f t="shared" si="210"/>
        <v>-2.0442930153321974</v>
      </c>
    </row>
    <row r="943" spans="1:14" s="6" customFormat="1" ht="15.75">
      <c r="A943" s="7">
        <v>59</v>
      </c>
      <c r="B943" s="8">
        <v>42949</v>
      </c>
      <c r="C943" s="6" t="s">
        <v>20</v>
      </c>
      <c r="D943" s="6" t="s">
        <v>21</v>
      </c>
      <c r="E943" s="6" t="s">
        <v>274</v>
      </c>
      <c r="F943" s="9">
        <v>170</v>
      </c>
      <c r="G943" s="9">
        <v>164</v>
      </c>
      <c r="H943" s="9">
        <v>173</v>
      </c>
      <c r="I943" s="9">
        <v>176</v>
      </c>
      <c r="J943" s="9">
        <v>179</v>
      </c>
      <c r="K943" s="9">
        <v>173</v>
      </c>
      <c r="L943" s="10">
        <f t="shared" si="209"/>
        <v>588.2352941176471</v>
      </c>
      <c r="M943" s="11">
        <f t="shared" si="205"/>
        <v>1764.7058823529412</v>
      </c>
      <c r="N943" s="12">
        <f t="shared" si="210"/>
        <v>1.7647058823529411</v>
      </c>
    </row>
    <row r="944" spans="1:14" s="6" customFormat="1" ht="15.75">
      <c r="A944" s="7">
        <v>60</v>
      </c>
      <c r="B944" s="8">
        <v>42949</v>
      </c>
      <c r="C944" s="6" t="s">
        <v>20</v>
      </c>
      <c r="D944" s="6" t="s">
        <v>21</v>
      </c>
      <c r="E944" s="6" t="s">
        <v>273</v>
      </c>
      <c r="F944" s="9">
        <v>271</v>
      </c>
      <c r="G944" s="9">
        <v>264</v>
      </c>
      <c r="H944" s="9">
        <v>275</v>
      </c>
      <c r="I944" s="9">
        <v>279</v>
      </c>
      <c r="J944" s="9">
        <v>283</v>
      </c>
      <c r="K944" s="9">
        <v>279</v>
      </c>
      <c r="L944" s="10">
        <f t="shared" si="209"/>
        <v>369.00369003690037</v>
      </c>
      <c r="M944" s="11">
        <f t="shared" si="205"/>
        <v>2952.029520295203</v>
      </c>
      <c r="N944" s="12">
        <f t="shared" si="210"/>
        <v>2.952029520295203</v>
      </c>
    </row>
    <row r="945" spans="1:14" s="6" customFormat="1" ht="15.75">
      <c r="A945" s="7">
        <v>61</v>
      </c>
      <c r="B945" s="8">
        <v>42948</v>
      </c>
      <c r="C945" s="6" t="s">
        <v>20</v>
      </c>
      <c r="D945" s="6" t="s">
        <v>21</v>
      </c>
      <c r="E945" s="6" t="s">
        <v>22</v>
      </c>
      <c r="F945" s="9">
        <v>211</v>
      </c>
      <c r="G945" s="9">
        <v>203</v>
      </c>
      <c r="H945" s="9">
        <v>215</v>
      </c>
      <c r="I945" s="9">
        <v>219</v>
      </c>
      <c r="J945" s="9">
        <v>223</v>
      </c>
      <c r="K945" s="9">
        <v>214</v>
      </c>
      <c r="L945" s="10">
        <f t="shared" si="209"/>
        <v>473.93364928909955</v>
      </c>
      <c r="M945" s="11">
        <f t="shared" si="205"/>
        <v>1421.8009478672986</v>
      </c>
      <c r="N945" s="12">
        <f t="shared" si="210"/>
        <v>1.4218009478672986</v>
      </c>
    </row>
    <row r="946" spans="1:14" s="6" customFormat="1" ht="15.75">
      <c r="A946" s="7">
        <v>62</v>
      </c>
      <c r="B946" s="8">
        <v>42948</v>
      </c>
      <c r="C946" s="6" t="s">
        <v>20</v>
      </c>
      <c r="D946" s="6" t="s">
        <v>21</v>
      </c>
      <c r="E946" s="6" t="s">
        <v>23</v>
      </c>
      <c r="F946" s="9">
        <v>950</v>
      </c>
      <c r="G946" s="9">
        <v>930</v>
      </c>
      <c r="H946" s="9">
        <v>960</v>
      </c>
      <c r="I946" s="9">
        <v>970</v>
      </c>
      <c r="J946" s="9">
        <v>980</v>
      </c>
      <c r="K946" s="9">
        <v>960</v>
      </c>
      <c r="L946" s="10">
        <f t="shared" si="209"/>
        <v>105.26315789473684</v>
      </c>
      <c r="M946" s="11">
        <f t="shared" si="205"/>
        <v>1052.6315789473683</v>
      </c>
      <c r="N946" s="12">
        <f t="shared" si="210"/>
        <v>1.0526315789473684</v>
      </c>
    </row>
    <row r="947" spans="1:14" s="6" customFormat="1" ht="15.75">
      <c r="A947" s="7">
        <v>63</v>
      </c>
      <c r="B947" s="8">
        <v>42948</v>
      </c>
      <c r="C947" s="6" t="s">
        <v>20</v>
      </c>
      <c r="D947" s="6" t="s">
        <v>21</v>
      </c>
      <c r="E947" s="6" t="s">
        <v>24</v>
      </c>
      <c r="F947" s="9">
        <v>1890</v>
      </c>
      <c r="G947" s="9">
        <v>1850</v>
      </c>
      <c r="H947" s="9">
        <v>1910</v>
      </c>
      <c r="I947" s="9">
        <v>1930</v>
      </c>
      <c r="J947" s="9">
        <v>1950</v>
      </c>
      <c r="K947" s="9">
        <v>1930</v>
      </c>
      <c r="L947" s="10">
        <f t="shared" si="209"/>
        <v>52.91005291005291</v>
      </c>
      <c r="M947" s="11">
        <f t="shared" si="205"/>
        <v>2116.4021164021165</v>
      </c>
      <c r="N947" s="12">
        <f t="shared" si="210"/>
        <v>2.1164021164021167</v>
      </c>
    </row>
    <row r="948" spans="1:14" s="6" customFormat="1" ht="15.75">
      <c r="A948" s="7">
        <v>64</v>
      </c>
      <c r="B948" s="8">
        <v>42948</v>
      </c>
      <c r="C948" s="6" t="s">
        <v>20</v>
      </c>
      <c r="D948" s="6" t="s">
        <v>21</v>
      </c>
      <c r="E948" s="6" t="s">
        <v>25</v>
      </c>
      <c r="F948" s="9">
        <v>692</v>
      </c>
      <c r="G948" s="9">
        <v>676</v>
      </c>
      <c r="H948" s="9">
        <v>700</v>
      </c>
      <c r="I948" s="9">
        <v>708</v>
      </c>
      <c r="J948" s="9">
        <v>716</v>
      </c>
      <c r="K948" s="9">
        <v>700</v>
      </c>
      <c r="L948" s="10">
        <f t="shared" si="209"/>
        <v>144.50867052023122</v>
      </c>
      <c r="M948" s="11">
        <f t="shared" si="205"/>
        <v>1156.0693641618498</v>
      </c>
      <c r="N948" s="12">
        <f t="shared" si="210"/>
        <v>1.1560693641618498</v>
      </c>
    </row>
    <row r="949" spans="1:14" ht="15.75">
      <c r="A949" s="7"/>
      <c r="B949" s="8"/>
      <c r="C949" s="6"/>
      <c r="D949" s="6"/>
      <c r="E949" s="6"/>
      <c r="F949" s="9"/>
      <c r="G949" s="9"/>
      <c r="H949" s="9"/>
      <c r="I949" s="9"/>
      <c r="J949" s="9"/>
      <c r="K949" s="9"/>
      <c r="L949" s="10"/>
      <c r="M949" s="11"/>
      <c r="N949" s="12"/>
    </row>
    <row r="950" spans="1:14" ht="15.75">
      <c r="A950" s="13" t="s">
        <v>26</v>
      </c>
      <c r="B950" s="14"/>
      <c r="C950" s="15"/>
      <c r="D950" s="16"/>
      <c r="E950" s="17"/>
      <c r="F950" s="17"/>
      <c r="G950" s="18"/>
      <c r="H950" s="19"/>
      <c r="I950" s="19"/>
      <c r="J950" s="19"/>
      <c r="K950" s="20"/>
      <c r="L950" s="21"/>
      <c r="N950" s="22"/>
    </row>
    <row r="951" spans="1:12" ht="15.75">
      <c r="A951" s="13" t="s">
        <v>27</v>
      </c>
      <c r="B951" s="23"/>
      <c r="C951" s="15"/>
      <c r="D951" s="16"/>
      <c r="E951" s="17"/>
      <c r="F951" s="17"/>
      <c r="G951" s="18"/>
      <c r="H951" s="17"/>
      <c r="I951" s="17"/>
      <c r="J951" s="17"/>
      <c r="K951" s="20"/>
      <c r="L951" s="21"/>
    </row>
    <row r="952" spans="1:14" ht="15.75">
      <c r="A952" s="13" t="s">
        <v>27</v>
      </c>
      <c r="B952" s="23"/>
      <c r="C952" s="24"/>
      <c r="D952" s="25"/>
      <c r="E952" s="26"/>
      <c r="F952" s="26"/>
      <c r="G952" s="27"/>
      <c r="H952" s="26"/>
      <c r="I952" s="26"/>
      <c r="J952" s="26"/>
      <c r="K952" s="26"/>
      <c r="L952" s="21"/>
      <c r="M952" s="21"/>
      <c r="N952" s="21"/>
    </row>
    <row r="953" spans="1:14" ht="16.5" thickBot="1">
      <c r="A953" s="28"/>
      <c r="B953" s="23"/>
      <c r="C953" s="26"/>
      <c r="D953" s="26"/>
      <c r="E953" s="26"/>
      <c r="F953" s="29"/>
      <c r="G953" s="30"/>
      <c r="H953" s="31" t="s">
        <v>28</v>
      </c>
      <c r="I953" s="31"/>
      <c r="J953" s="32"/>
      <c r="K953" s="32"/>
      <c r="L953" s="21"/>
      <c r="M953" s="21"/>
      <c r="N953" s="21"/>
    </row>
    <row r="954" spans="1:12" ht="15.75">
      <c r="A954" s="28"/>
      <c r="B954" s="23"/>
      <c r="C954" s="84" t="s">
        <v>29</v>
      </c>
      <c r="D954" s="84"/>
      <c r="E954" s="33">
        <v>64</v>
      </c>
      <c r="F954" s="34">
        <f>F955+F956+F957+F958+F959+F960</f>
        <v>100</v>
      </c>
      <c r="G954" s="35">
        <v>64</v>
      </c>
      <c r="H954" s="36">
        <f>G955/G954%</f>
        <v>78.125</v>
      </c>
      <c r="I954" s="36"/>
      <c r="J954" s="36"/>
      <c r="L954" s="21"/>
    </row>
    <row r="955" spans="1:14" ht="15.75">
      <c r="A955" s="28"/>
      <c r="B955" s="23"/>
      <c r="C955" s="80" t="s">
        <v>30</v>
      </c>
      <c r="D955" s="80"/>
      <c r="E955" s="37">
        <v>50</v>
      </c>
      <c r="F955" s="38">
        <f>(E955/E954)*100</f>
        <v>78.125</v>
      </c>
      <c r="G955" s="35">
        <v>50</v>
      </c>
      <c r="H955" s="32"/>
      <c r="I955" s="32"/>
      <c r="J955" s="26"/>
      <c r="K955" s="32"/>
      <c r="M955" s="26" t="s">
        <v>31</v>
      </c>
      <c r="N955" s="26"/>
    </row>
    <row r="956" spans="1:14" ht="15.75">
      <c r="A956" s="39"/>
      <c r="B956" s="23"/>
      <c r="C956" s="80" t="s">
        <v>32</v>
      </c>
      <c r="D956" s="80"/>
      <c r="E956" s="37">
        <v>1</v>
      </c>
      <c r="F956" s="38">
        <f>(E956/E954)*100</f>
        <v>1.5625</v>
      </c>
      <c r="G956" s="40"/>
      <c r="H956" s="35"/>
      <c r="I956" s="35"/>
      <c r="J956" s="26"/>
      <c r="K956" s="32"/>
      <c r="L956" s="21"/>
      <c r="M956" s="24"/>
      <c r="N956" s="24"/>
    </row>
    <row r="957" spans="1:14" ht="15.75">
      <c r="A957" s="39"/>
      <c r="B957" s="23"/>
      <c r="C957" s="80" t="s">
        <v>33</v>
      </c>
      <c r="D957" s="80"/>
      <c r="E957" s="37">
        <v>0</v>
      </c>
      <c r="F957" s="38">
        <f>(E957/E954)*100</f>
        <v>0</v>
      </c>
      <c r="G957" s="40"/>
      <c r="H957" s="35"/>
      <c r="I957" s="35"/>
      <c r="J957" s="26"/>
      <c r="K957" s="32"/>
      <c r="L957" s="21"/>
      <c r="M957" s="21"/>
      <c r="N957" s="21"/>
    </row>
    <row r="958" spans="1:14" ht="15.75">
      <c r="A958" s="39"/>
      <c r="B958" s="23"/>
      <c r="C958" s="80" t="s">
        <v>34</v>
      </c>
      <c r="D958" s="80"/>
      <c r="E958" s="37">
        <v>13</v>
      </c>
      <c r="F958" s="38">
        <f>(E958/E954)*100</f>
        <v>20.3125</v>
      </c>
      <c r="G958" s="40"/>
      <c r="H958" s="26" t="s">
        <v>35</v>
      </c>
      <c r="I958" s="26"/>
      <c r="J958" s="41"/>
      <c r="K958" s="32"/>
      <c r="L958" s="21"/>
      <c r="M958" s="21"/>
      <c r="N958" s="21"/>
    </row>
    <row r="959" spans="1:14" ht="15.75">
      <c r="A959" s="39"/>
      <c r="B959" s="23"/>
      <c r="C959" s="80" t="s">
        <v>36</v>
      </c>
      <c r="D959" s="80"/>
      <c r="E959" s="37">
        <v>0</v>
      </c>
      <c r="F959" s="38">
        <v>0</v>
      </c>
      <c r="G959" s="40"/>
      <c r="H959" s="26"/>
      <c r="I959" s="26"/>
      <c r="J959" s="41"/>
      <c r="K959" s="32"/>
      <c r="L959" s="21"/>
      <c r="M959" s="21"/>
      <c r="N959" s="21"/>
    </row>
    <row r="960" spans="1:14" ht="16.5" thickBot="1">
      <c r="A960" s="39"/>
      <c r="B960" s="23"/>
      <c r="C960" s="81" t="s">
        <v>37</v>
      </c>
      <c r="D960" s="81"/>
      <c r="E960" s="42"/>
      <c r="F960" s="43">
        <f>(E960/E954)*100</f>
        <v>0</v>
      </c>
      <c r="G960" s="40"/>
      <c r="H960" s="26"/>
      <c r="I960" s="26"/>
      <c r="M960" s="21"/>
      <c r="N960" s="21"/>
    </row>
    <row r="961" spans="1:14" ht="15.75">
      <c r="A961" s="45" t="s">
        <v>38</v>
      </c>
      <c r="B961" s="14"/>
      <c r="C961" s="15"/>
      <c r="D961" s="15"/>
      <c r="E961" s="17"/>
      <c r="F961" s="17"/>
      <c r="G961" s="46"/>
      <c r="H961" s="47"/>
      <c r="I961" s="47"/>
      <c r="J961" s="47"/>
      <c r="K961" s="17"/>
      <c r="L961" s="21"/>
      <c r="M961" s="44"/>
      <c r="N961" s="44"/>
    </row>
    <row r="962" spans="1:14" ht="15" customHeight="1">
      <c r="A962" s="16" t="s">
        <v>39</v>
      </c>
      <c r="B962" s="14"/>
      <c r="C962" s="48"/>
      <c r="D962" s="49"/>
      <c r="E962" s="50"/>
      <c r="F962" s="47"/>
      <c r="G962" s="46"/>
      <c r="H962" s="47"/>
      <c r="I962" s="47"/>
      <c r="J962" s="47"/>
      <c r="K962" s="17"/>
      <c r="L962" s="21"/>
      <c r="M962" s="28"/>
      <c r="N962" s="28"/>
    </row>
    <row r="963" spans="1:14" ht="15" customHeight="1">
      <c r="A963" s="16" t="s">
        <v>40</v>
      </c>
      <c r="B963" s="14"/>
      <c r="C963" s="15"/>
      <c r="D963" s="49"/>
      <c r="E963" s="50"/>
      <c r="F963" s="47"/>
      <c r="G963" s="46"/>
      <c r="H963" s="51"/>
      <c r="I963" s="51"/>
      <c r="J963" s="51"/>
      <c r="K963" s="17"/>
      <c r="L963" s="21"/>
      <c r="M963" s="21"/>
      <c r="N963" s="21"/>
    </row>
    <row r="964" spans="1:14" ht="15" customHeight="1">
      <c r="A964" s="16" t="s">
        <v>41</v>
      </c>
      <c r="B964" s="48"/>
      <c r="C964" s="15"/>
      <c r="D964" s="49"/>
      <c r="E964" s="50"/>
      <c r="F964" s="47"/>
      <c r="G964" s="52"/>
      <c r="H964" s="51"/>
      <c r="I964" s="51"/>
      <c r="J964" s="51"/>
      <c r="K964" s="17"/>
      <c r="L964" s="21"/>
      <c r="M964" s="21"/>
      <c r="N964" s="21"/>
    </row>
    <row r="965" spans="1:14" s="5" customFormat="1" ht="15.75">
      <c r="A965" s="16" t="s">
        <v>42</v>
      </c>
      <c r="B965" s="39"/>
      <c r="C965" s="15"/>
      <c r="D965" s="53"/>
      <c r="E965" s="47"/>
      <c r="F965" s="47"/>
      <c r="G965" s="52"/>
      <c r="H965" s="51"/>
      <c r="I965" s="51"/>
      <c r="J965" s="51"/>
      <c r="K965" s="47"/>
      <c r="L965" s="21"/>
      <c r="M965" s="21"/>
      <c r="N965" s="21"/>
    </row>
    <row r="966" spans="1:14" s="6" customFormat="1" ht="16.5" thickBo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6" customFormat="1" ht="16.5" thickBot="1">
      <c r="A967" s="89" t="s">
        <v>0</v>
      </c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</row>
    <row r="968" spans="1:14" s="6" customFormat="1" ht="16.5" thickBo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</row>
    <row r="969" spans="1:14" s="6" customFormat="1" ht="15.75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</row>
    <row r="970" spans="1:14" s="6" customFormat="1" ht="15.75">
      <c r="A970" s="90" t="s">
        <v>1</v>
      </c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</row>
    <row r="971" spans="1:14" s="6" customFormat="1" ht="15.75">
      <c r="A971" s="90" t="s">
        <v>2</v>
      </c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</row>
    <row r="972" spans="1:14" s="6" customFormat="1" ht="16.5" thickBot="1">
      <c r="A972" s="91" t="s">
        <v>3</v>
      </c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</row>
    <row r="973" spans="1:14" s="6" customFormat="1" ht="15.75">
      <c r="A973" s="92" t="s">
        <v>43</v>
      </c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</row>
    <row r="974" spans="1:14" s="6" customFormat="1" ht="15.75" customHeight="1">
      <c r="A974" s="92" t="s">
        <v>5</v>
      </c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</row>
    <row r="975" spans="1:14" s="6" customFormat="1" ht="16.5" customHeight="1">
      <c r="A975" s="87" t="s">
        <v>6</v>
      </c>
      <c r="B975" s="82" t="s">
        <v>7</v>
      </c>
      <c r="C975" s="82" t="s">
        <v>8</v>
      </c>
      <c r="D975" s="87" t="s">
        <v>9</v>
      </c>
      <c r="E975" s="82" t="s">
        <v>10</v>
      </c>
      <c r="F975" s="82" t="s">
        <v>11</v>
      </c>
      <c r="G975" s="82" t="s">
        <v>12</v>
      </c>
      <c r="H975" s="82" t="s">
        <v>13</v>
      </c>
      <c r="I975" s="82" t="s">
        <v>14</v>
      </c>
      <c r="J975" s="82" t="s">
        <v>15</v>
      </c>
      <c r="K975" s="85" t="s">
        <v>16</v>
      </c>
      <c r="L975" s="82" t="s">
        <v>17</v>
      </c>
      <c r="M975" s="82" t="s">
        <v>18</v>
      </c>
      <c r="N975" s="82" t="s">
        <v>19</v>
      </c>
    </row>
    <row r="976" spans="1:14" s="6" customFormat="1" ht="15.75">
      <c r="A976" s="87"/>
      <c r="B976" s="82"/>
      <c r="C976" s="82"/>
      <c r="D976" s="87"/>
      <c r="E976" s="82"/>
      <c r="F976" s="82"/>
      <c r="G976" s="82"/>
      <c r="H976" s="82"/>
      <c r="I976" s="82"/>
      <c r="J976" s="82"/>
      <c r="K976" s="85"/>
      <c r="L976" s="82"/>
      <c r="M976" s="82"/>
      <c r="N976" s="82"/>
    </row>
    <row r="977" spans="1:14" s="6" customFormat="1" ht="15.75">
      <c r="A977" s="7">
        <v>1</v>
      </c>
      <c r="B977" s="8">
        <v>42947</v>
      </c>
      <c r="C977" s="6" t="s">
        <v>20</v>
      </c>
      <c r="D977" s="6" t="s">
        <v>21</v>
      </c>
      <c r="E977" s="6" t="s">
        <v>44</v>
      </c>
      <c r="F977" s="9">
        <v>1030</v>
      </c>
      <c r="G977" s="9">
        <v>1010</v>
      </c>
      <c r="H977" s="9">
        <v>1040</v>
      </c>
      <c r="I977" s="9">
        <v>1050</v>
      </c>
      <c r="J977" s="9">
        <v>1060</v>
      </c>
      <c r="K977" s="9">
        <v>1010</v>
      </c>
      <c r="L977" s="10">
        <f aca="true" t="shared" si="211" ref="L977:L1026">100000/F977</f>
        <v>97.0873786407767</v>
      </c>
      <c r="M977" s="11">
        <f aca="true" t="shared" si="212" ref="M977:M1026">IF(D977="BUY",(K977-F977)*(L977),(F977-K977)*(L977))</f>
        <v>-1941.747572815534</v>
      </c>
      <c r="N977" s="12">
        <f>M977/(L977)/F977%</f>
        <v>-1.9417475728155338</v>
      </c>
    </row>
    <row r="978" spans="1:14" s="6" customFormat="1" ht="15.75">
      <c r="A978" s="7">
        <v>2</v>
      </c>
      <c r="B978" s="8">
        <v>42947</v>
      </c>
      <c r="C978" s="6" t="s">
        <v>20</v>
      </c>
      <c r="D978" s="6" t="s">
        <v>21</v>
      </c>
      <c r="E978" s="6" t="s">
        <v>45</v>
      </c>
      <c r="F978" s="9">
        <v>142</v>
      </c>
      <c r="G978" s="9">
        <v>136</v>
      </c>
      <c r="H978" s="9">
        <v>145</v>
      </c>
      <c r="I978" s="9">
        <v>148</v>
      </c>
      <c r="J978" s="9">
        <v>151</v>
      </c>
      <c r="K978" s="9">
        <v>148</v>
      </c>
      <c r="L978" s="10">
        <f t="shared" si="211"/>
        <v>704.2253521126761</v>
      </c>
      <c r="M978" s="11">
        <f t="shared" si="212"/>
        <v>4225.352112676057</v>
      </c>
      <c r="N978" s="12">
        <f aca="true" t="shared" si="213" ref="N978:N1026">M978/(L978)/F978%</f>
        <v>4.225352112676057</v>
      </c>
    </row>
    <row r="979" spans="1:14" s="6" customFormat="1" ht="15.75">
      <c r="A979" s="7">
        <v>3</v>
      </c>
      <c r="B979" s="8">
        <v>42947</v>
      </c>
      <c r="C979" s="6" t="s">
        <v>20</v>
      </c>
      <c r="D979" s="6" t="s">
        <v>21</v>
      </c>
      <c r="E979" s="6" t="s">
        <v>46</v>
      </c>
      <c r="F979" s="9">
        <v>1010</v>
      </c>
      <c r="G979" s="9">
        <v>988</v>
      </c>
      <c r="H979" s="9">
        <v>1022</v>
      </c>
      <c r="I979" s="9">
        <v>1034</v>
      </c>
      <c r="J979" s="9">
        <v>1046</v>
      </c>
      <c r="K979" s="9">
        <v>1022</v>
      </c>
      <c r="L979" s="10">
        <f t="shared" si="211"/>
        <v>99.00990099009901</v>
      </c>
      <c r="M979" s="11">
        <f t="shared" si="212"/>
        <v>1188.118811881188</v>
      </c>
      <c r="N979" s="12">
        <f t="shared" si="213"/>
        <v>1.188118811881188</v>
      </c>
    </row>
    <row r="980" spans="1:14" s="6" customFormat="1" ht="15.75">
      <c r="A980" s="7">
        <v>4</v>
      </c>
      <c r="B980" s="8">
        <v>42947</v>
      </c>
      <c r="C980" s="6" t="s">
        <v>20</v>
      </c>
      <c r="D980" s="6" t="s">
        <v>21</v>
      </c>
      <c r="E980" s="6" t="s">
        <v>47</v>
      </c>
      <c r="F980" s="9">
        <v>1700</v>
      </c>
      <c r="G980" s="9">
        <v>1670</v>
      </c>
      <c r="H980" s="9">
        <v>1718</v>
      </c>
      <c r="I980" s="9">
        <v>1736</v>
      </c>
      <c r="J980" s="9">
        <v>1754</v>
      </c>
      <c r="K980" s="9">
        <v>1718</v>
      </c>
      <c r="L980" s="10">
        <f t="shared" si="211"/>
        <v>58.8235294117647</v>
      </c>
      <c r="M980" s="11">
        <f t="shared" si="212"/>
        <v>1058.8235294117646</v>
      </c>
      <c r="N980" s="12">
        <f t="shared" si="213"/>
        <v>1.0588235294117647</v>
      </c>
    </row>
    <row r="981" spans="1:14" s="6" customFormat="1" ht="15.75">
      <c r="A981" s="7">
        <v>5</v>
      </c>
      <c r="B981" s="8">
        <v>42944</v>
      </c>
      <c r="C981" s="6" t="s">
        <v>20</v>
      </c>
      <c r="D981" s="6" t="s">
        <v>21</v>
      </c>
      <c r="E981" s="6" t="s">
        <v>48</v>
      </c>
      <c r="F981" s="9">
        <v>1780</v>
      </c>
      <c r="G981" s="9">
        <v>1748</v>
      </c>
      <c r="H981" s="9">
        <v>1798</v>
      </c>
      <c r="I981" s="9">
        <v>1816</v>
      </c>
      <c r="J981" s="9">
        <v>1834</v>
      </c>
      <c r="K981" s="9">
        <v>1798</v>
      </c>
      <c r="L981" s="10">
        <f t="shared" si="211"/>
        <v>56.17977528089887</v>
      </c>
      <c r="M981" s="11">
        <f t="shared" si="212"/>
        <v>1011.2359550561797</v>
      </c>
      <c r="N981" s="12">
        <f t="shared" si="213"/>
        <v>1.0112359550561798</v>
      </c>
    </row>
    <row r="982" spans="1:14" s="6" customFormat="1" ht="15.75">
      <c r="A982" s="7">
        <v>6</v>
      </c>
      <c r="B982" s="8">
        <v>42944</v>
      </c>
      <c r="C982" s="6" t="s">
        <v>20</v>
      </c>
      <c r="D982" s="6" t="s">
        <v>21</v>
      </c>
      <c r="E982" s="6" t="s">
        <v>49</v>
      </c>
      <c r="F982" s="9">
        <v>1815</v>
      </c>
      <c r="G982" s="9">
        <v>1775</v>
      </c>
      <c r="H982" s="9">
        <v>1835</v>
      </c>
      <c r="I982" s="9">
        <v>1855</v>
      </c>
      <c r="J982" s="9">
        <v>1875</v>
      </c>
      <c r="K982" s="9">
        <v>1855</v>
      </c>
      <c r="L982" s="10">
        <f t="shared" si="211"/>
        <v>55.09641873278237</v>
      </c>
      <c r="M982" s="11">
        <f t="shared" si="212"/>
        <v>2203.8567493112946</v>
      </c>
      <c r="N982" s="12">
        <f t="shared" si="213"/>
        <v>2.203856749311295</v>
      </c>
    </row>
    <row r="983" spans="1:14" s="6" customFormat="1" ht="15.75">
      <c r="A983" s="7">
        <v>7</v>
      </c>
      <c r="B983" s="8">
        <v>42944</v>
      </c>
      <c r="C983" s="6" t="s">
        <v>20</v>
      </c>
      <c r="D983" s="6" t="s">
        <v>21</v>
      </c>
      <c r="E983" s="6" t="s">
        <v>50</v>
      </c>
      <c r="F983" s="9">
        <v>900</v>
      </c>
      <c r="G983" s="9">
        <v>880</v>
      </c>
      <c r="H983" s="9">
        <v>910</v>
      </c>
      <c r="I983" s="9">
        <v>920</v>
      </c>
      <c r="J983" s="9">
        <v>930</v>
      </c>
      <c r="K983" s="9">
        <v>920</v>
      </c>
      <c r="L983" s="10">
        <f t="shared" si="211"/>
        <v>111.11111111111111</v>
      </c>
      <c r="M983" s="11">
        <f t="shared" si="212"/>
        <v>2222.222222222222</v>
      </c>
      <c r="N983" s="12">
        <f t="shared" si="213"/>
        <v>2.2222222222222223</v>
      </c>
    </row>
    <row r="984" spans="1:14" s="6" customFormat="1" ht="15.75">
      <c r="A984" s="7">
        <v>8</v>
      </c>
      <c r="B984" s="8">
        <v>42943</v>
      </c>
      <c r="C984" s="6" t="s">
        <v>20</v>
      </c>
      <c r="D984" s="6" t="s">
        <v>21</v>
      </c>
      <c r="E984" s="6" t="s">
        <v>51</v>
      </c>
      <c r="F984" s="9">
        <v>222</v>
      </c>
      <c r="G984" s="9">
        <v>214</v>
      </c>
      <c r="H984" s="9">
        <v>226</v>
      </c>
      <c r="I984" s="9">
        <v>230</v>
      </c>
      <c r="J984" s="9">
        <v>234</v>
      </c>
      <c r="K984" s="9">
        <v>214</v>
      </c>
      <c r="L984" s="10">
        <f t="shared" si="211"/>
        <v>450.45045045045043</v>
      </c>
      <c r="M984" s="11">
        <f t="shared" si="212"/>
        <v>-3603.6036036036035</v>
      </c>
      <c r="N984" s="12">
        <f t="shared" si="213"/>
        <v>-3.603603603603603</v>
      </c>
    </row>
    <row r="985" spans="1:14" s="6" customFormat="1" ht="15.75">
      <c r="A985" s="7">
        <v>9</v>
      </c>
      <c r="B985" s="8">
        <v>42943</v>
      </c>
      <c r="C985" s="6" t="s">
        <v>20</v>
      </c>
      <c r="D985" s="6" t="s">
        <v>21</v>
      </c>
      <c r="E985" s="6" t="s">
        <v>52</v>
      </c>
      <c r="F985" s="9">
        <v>1185</v>
      </c>
      <c r="G985" s="9">
        <v>1164</v>
      </c>
      <c r="H985" s="9">
        <v>1196</v>
      </c>
      <c r="I985" s="9">
        <v>1207</v>
      </c>
      <c r="J985" s="9">
        <v>1218</v>
      </c>
      <c r="K985" s="9">
        <v>1218</v>
      </c>
      <c r="L985" s="10">
        <f t="shared" si="211"/>
        <v>84.38818565400844</v>
      </c>
      <c r="M985" s="11">
        <f t="shared" si="212"/>
        <v>2784.8101265822784</v>
      </c>
      <c r="N985" s="12">
        <f t="shared" si="213"/>
        <v>2.7848101265822787</v>
      </c>
    </row>
    <row r="986" spans="1:14" s="6" customFormat="1" ht="15.75">
      <c r="A986" s="7">
        <v>10</v>
      </c>
      <c r="B986" s="8">
        <v>42943</v>
      </c>
      <c r="C986" s="6" t="s">
        <v>20</v>
      </c>
      <c r="D986" s="6" t="s">
        <v>21</v>
      </c>
      <c r="E986" s="6" t="s">
        <v>53</v>
      </c>
      <c r="F986" s="9">
        <v>192</v>
      </c>
      <c r="G986" s="9">
        <v>186</v>
      </c>
      <c r="H986" s="9">
        <v>195</v>
      </c>
      <c r="I986" s="9">
        <v>198</v>
      </c>
      <c r="J986" s="9">
        <v>201</v>
      </c>
      <c r="K986" s="9">
        <v>195</v>
      </c>
      <c r="L986" s="10">
        <f t="shared" si="211"/>
        <v>520.8333333333334</v>
      </c>
      <c r="M986" s="11">
        <f t="shared" si="212"/>
        <v>1562.5</v>
      </c>
      <c r="N986" s="12">
        <f t="shared" si="213"/>
        <v>1.5625</v>
      </c>
    </row>
    <row r="987" spans="1:14" s="6" customFormat="1" ht="15.75">
      <c r="A987" s="7">
        <v>11</v>
      </c>
      <c r="B987" s="8">
        <v>42942</v>
      </c>
      <c r="C987" s="6" t="s">
        <v>20</v>
      </c>
      <c r="D987" s="6" t="s">
        <v>21</v>
      </c>
      <c r="E987" s="6" t="s">
        <v>54</v>
      </c>
      <c r="F987" s="9">
        <v>358</v>
      </c>
      <c r="G987" s="9">
        <v>350</v>
      </c>
      <c r="H987" s="9">
        <v>362</v>
      </c>
      <c r="I987" s="9">
        <v>366</v>
      </c>
      <c r="J987" s="9">
        <v>370</v>
      </c>
      <c r="K987" s="9">
        <v>350</v>
      </c>
      <c r="L987" s="10">
        <f t="shared" si="211"/>
        <v>279.3296089385475</v>
      </c>
      <c r="M987" s="11">
        <f t="shared" si="212"/>
        <v>-2234.63687150838</v>
      </c>
      <c r="N987" s="12">
        <f t="shared" si="213"/>
        <v>-2.2346368715083798</v>
      </c>
    </row>
    <row r="988" spans="1:14" s="6" customFormat="1" ht="15.75">
      <c r="A988" s="7">
        <v>12</v>
      </c>
      <c r="B988" s="8">
        <v>42941</v>
      </c>
      <c r="C988" s="6" t="s">
        <v>20</v>
      </c>
      <c r="D988" s="6" t="s">
        <v>21</v>
      </c>
      <c r="E988" s="6" t="s">
        <v>55</v>
      </c>
      <c r="F988" s="9">
        <v>122</v>
      </c>
      <c r="G988" s="9">
        <v>116</v>
      </c>
      <c r="H988" s="9">
        <v>125</v>
      </c>
      <c r="I988" s="9">
        <v>128</v>
      </c>
      <c r="J988" s="9">
        <v>131</v>
      </c>
      <c r="K988" s="9">
        <v>125</v>
      </c>
      <c r="L988" s="10">
        <f t="shared" si="211"/>
        <v>819.672131147541</v>
      </c>
      <c r="M988" s="11">
        <f t="shared" si="212"/>
        <v>2459.0163934426228</v>
      </c>
      <c r="N988" s="12">
        <f t="shared" si="213"/>
        <v>2.4590163934426226</v>
      </c>
    </row>
    <row r="989" spans="1:14" s="6" customFormat="1" ht="15.75">
      <c r="A989" s="7">
        <v>13</v>
      </c>
      <c r="B989" s="8">
        <v>42941</v>
      </c>
      <c r="C989" s="6" t="s">
        <v>20</v>
      </c>
      <c r="D989" s="6" t="s">
        <v>21</v>
      </c>
      <c r="E989" s="6" t="s">
        <v>56</v>
      </c>
      <c r="F989" s="9">
        <v>155</v>
      </c>
      <c r="G989" s="9">
        <v>149</v>
      </c>
      <c r="H989" s="9">
        <v>158</v>
      </c>
      <c r="I989" s="9">
        <v>161</v>
      </c>
      <c r="J989" s="9">
        <v>164</v>
      </c>
      <c r="K989" s="9">
        <v>164</v>
      </c>
      <c r="L989" s="10">
        <f t="shared" si="211"/>
        <v>645.1612903225806</v>
      </c>
      <c r="M989" s="11">
        <f t="shared" si="212"/>
        <v>5806.451612903225</v>
      </c>
      <c r="N989" s="12">
        <f t="shared" si="213"/>
        <v>5.806451612903226</v>
      </c>
    </row>
    <row r="990" spans="1:14" s="6" customFormat="1" ht="15.75">
      <c r="A990" s="7">
        <v>14</v>
      </c>
      <c r="B990" s="8">
        <v>42941</v>
      </c>
      <c r="C990" s="6" t="s">
        <v>20</v>
      </c>
      <c r="D990" s="6" t="s">
        <v>21</v>
      </c>
      <c r="E990" s="6" t="s">
        <v>57</v>
      </c>
      <c r="F990" s="9">
        <v>883</v>
      </c>
      <c r="G990" s="9">
        <v>865</v>
      </c>
      <c r="H990" s="9">
        <v>891</v>
      </c>
      <c r="I990" s="9">
        <v>900</v>
      </c>
      <c r="J990" s="9">
        <v>908</v>
      </c>
      <c r="K990" s="9">
        <v>891</v>
      </c>
      <c r="L990" s="10">
        <f t="shared" si="211"/>
        <v>113.25028312570781</v>
      </c>
      <c r="M990" s="11">
        <f t="shared" si="212"/>
        <v>906.0022650056625</v>
      </c>
      <c r="N990" s="12">
        <f t="shared" si="213"/>
        <v>0.9060022650056625</v>
      </c>
    </row>
    <row r="991" spans="1:14" s="6" customFormat="1" ht="15.75">
      <c r="A991" s="7">
        <v>15</v>
      </c>
      <c r="B991" s="8">
        <v>42941</v>
      </c>
      <c r="C991" s="6" t="s">
        <v>20</v>
      </c>
      <c r="D991" s="6" t="s">
        <v>21</v>
      </c>
      <c r="E991" s="6" t="s">
        <v>58</v>
      </c>
      <c r="F991" s="9">
        <v>237</v>
      </c>
      <c r="G991" s="9">
        <v>231</v>
      </c>
      <c r="H991" s="9">
        <v>240</v>
      </c>
      <c r="I991" s="9">
        <v>243</v>
      </c>
      <c r="J991" s="9">
        <v>246</v>
      </c>
      <c r="K991" s="9">
        <v>243</v>
      </c>
      <c r="L991" s="10">
        <f t="shared" si="211"/>
        <v>421.9409282700422</v>
      </c>
      <c r="M991" s="11">
        <f t="shared" si="212"/>
        <v>2531.6455696202534</v>
      </c>
      <c r="N991" s="12">
        <f t="shared" si="213"/>
        <v>2.531645569620253</v>
      </c>
    </row>
    <row r="992" spans="1:14" s="6" customFormat="1" ht="15.75">
      <c r="A992" s="7">
        <v>16</v>
      </c>
      <c r="B992" s="8">
        <v>42940</v>
      </c>
      <c r="C992" s="6" t="s">
        <v>20</v>
      </c>
      <c r="D992" s="6" t="s">
        <v>21</v>
      </c>
      <c r="E992" s="6" t="s">
        <v>59</v>
      </c>
      <c r="F992" s="9">
        <v>417</v>
      </c>
      <c r="G992" s="9">
        <v>408</v>
      </c>
      <c r="H992" s="9">
        <v>423</v>
      </c>
      <c r="I992" s="9">
        <v>428</v>
      </c>
      <c r="J992" s="9">
        <v>432</v>
      </c>
      <c r="K992" s="9">
        <v>422</v>
      </c>
      <c r="L992" s="10">
        <f t="shared" si="211"/>
        <v>239.8081534772182</v>
      </c>
      <c r="M992" s="11">
        <f t="shared" si="212"/>
        <v>1199.0407673860911</v>
      </c>
      <c r="N992" s="12">
        <f t="shared" si="213"/>
        <v>1.1990407673860912</v>
      </c>
    </row>
    <row r="993" spans="1:14" s="6" customFormat="1" ht="15.75">
      <c r="A993" s="7">
        <v>17</v>
      </c>
      <c r="B993" s="8">
        <v>42940</v>
      </c>
      <c r="C993" s="6" t="s">
        <v>20</v>
      </c>
      <c r="D993" s="6" t="s">
        <v>21</v>
      </c>
      <c r="E993" s="6" t="s">
        <v>60</v>
      </c>
      <c r="F993" s="9">
        <v>124</v>
      </c>
      <c r="G993" s="9">
        <v>118</v>
      </c>
      <c r="H993" s="9">
        <v>127</v>
      </c>
      <c r="I993" s="9">
        <v>130</v>
      </c>
      <c r="J993" s="9">
        <v>133</v>
      </c>
      <c r="K993" s="9">
        <v>126.8</v>
      </c>
      <c r="L993" s="10">
        <f t="shared" si="211"/>
        <v>806.4516129032259</v>
      </c>
      <c r="M993" s="11">
        <f t="shared" si="212"/>
        <v>2258.06451612903</v>
      </c>
      <c r="N993" s="12">
        <f t="shared" si="213"/>
        <v>2.25806451612903</v>
      </c>
    </row>
    <row r="994" spans="1:14" s="6" customFormat="1" ht="15.75">
      <c r="A994" s="7">
        <v>18</v>
      </c>
      <c r="B994" s="8">
        <v>42940</v>
      </c>
      <c r="C994" s="6" t="s">
        <v>20</v>
      </c>
      <c r="D994" s="6" t="s">
        <v>21</v>
      </c>
      <c r="E994" s="6" t="s">
        <v>61</v>
      </c>
      <c r="F994" s="9">
        <v>700</v>
      </c>
      <c r="G994" s="9">
        <v>686</v>
      </c>
      <c r="H994" s="9">
        <v>707</v>
      </c>
      <c r="I994" s="9">
        <v>714</v>
      </c>
      <c r="J994" s="9">
        <v>721</v>
      </c>
      <c r="K994" s="9">
        <v>714</v>
      </c>
      <c r="L994" s="10">
        <f t="shared" si="211"/>
        <v>142.85714285714286</v>
      </c>
      <c r="M994" s="11">
        <f t="shared" si="212"/>
        <v>2000</v>
      </c>
      <c r="N994" s="12">
        <f t="shared" si="213"/>
        <v>2</v>
      </c>
    </row>
    <row r="995" spans="1:14" s="6" customFormat="1" ht="15.75">
      <c r="A995" s="7">
        <v>19</v>
      </c>
      <c r="B995" s="8">
        <v>42937</v>
      </c>
      <c r="C995" s="6" t="s">
        <v>20</v>
      </c>
      <c r="D995" s="6" t="s">
        <v>21</v>
      </c>
      <c r="E995" s="6" t="s">
        <v>62</v>
      </c>
      <c r="F995" s="9">
        <v>1110</v>
      </c>
      <c r="G995" s="9">
        <v>995</v>
      </c>
      <c r="H995" s="9">
        <v>1120</v>
      </c>
      <c r="I995" s="9">
        <v>1130</v>
      </c>
      <c r="J995" s="9">
        <v>1140</v>
      </c>
      <c r="K995" s="9">
        <v>1102</v>
      </c>
      <c r="L995" s="10">
        <f t="shared" si="211"/>
        <v>90.09009009009009</v>
      </c>
      <c r="M995" s="11">
        <f t="shared" si="212"/>
        <v>-720.7207207207207</v>
      </c>
      <c r="N995" s="12">
        <f t="shared" si="213"/>
        <v>-0.7207207207207208</v>
      </c>
    </row>
    <row r="996" spans="1:14" ht="15.75">
      <c r="A996" s="7">
        <v>20</v>
      </c>
      <c r="B996" s="8">
        <v>42937</v>
      </c>
      <c r="C996" s="6" t="s">
        <v>20</v>
      </c>
      <c r="D996" s="6" t="s">
        <v>21</v>
      </c>
      <c r="E996" s="6" t="s">
        <v>63</v>
      </c>
      <c r="F996" s="9">
        <v>173</v>
      </c>
      <c r="G996" s="9">
        <v>167</v>
      </c>
      <c r="H996" s="9">
        <v>176</v>
      </c>
      <c r="I996" s="9">
        <v>179</v>
      </c>
      <c r="J996" s="9">
        <v>182</v>
      </c>
      <c r="K996" s="9">
        <v>170.8</v>
      </c>
      <c r="L996" s="10">
        <f t="shared" si="211"/>
        <v>578.0346820809249</v>
      </c>
      <c r="M996" s="11">
        <f t="shared" si="212"/>
        <v>-1271.676300578028</v>
      </c>
      <c r="N996" s="12">
        <f t="shared" si="213"/>
        <v>-1.271676300578028</v>
      </c>
    </row>
    <row r="997" spans="1:14" s="6" customFormat="1" ht="15.75">
      <c r="A997" s="7">
        <v>21</v>
      </c>
      <c r="B997" s="8">
        <v>42937</v>
      </c>
      <c r="C997" s="6" t="s">
        <v>20</v>
      </c>
      <c r="D997" s="6" t="s">
        <v>21</v>
      </c>
      <c r="E997" s="6" t="s">
        <v>64</v>
      </c>
      <c r="F997" s="9">
        <v>1267</v>
      </c>
      <c r="G997" s="9">
        <v>1244</v>
      </c>
      <c r="H997" s="9">
        <v>1279</v>
      </c>
      <c r="I997" s="9">
        <v>1291</v>
      </c>
      <c r="J997" s="9">
        <v>1303</v>
      </c>
      <c r="K997" s="9">
        <v>1279</v>
      </c>
      <c r="L997" s="10">
        <f t="shared" si="211"/>
        <v>78.92659826361484</v>
      </c>
      <c r="M997" s="11">
        <f t="shared" si="212"/>
        <v>947.119179163378</v>
      </c>
      <c r="N997" s="12">
        <f t="shared" si="213"/>
        <v>0.9471191791633781</v>
      </c>
    </row>
    <row r="998" spans="1:14" s="6" customFormat="1" ht="15.75">
      <c r="A998" s="7">
        <v>22</v>
      </c>
      <c r="B998" s="8">
        <v>42937</v>
      </c>
      <c r="C998" s="6" t="s">
        <v>20</v>
      </c>
      <c r="D998" s="6" t="s">
        <v>21</v>
      </c>
      <c r="E998" s="6" t="s">
        <v>65</v>
      </c>
      <c r="F998" s="9">
        <v>235</v>
      </c>
      <c r="G998" s="9">
        <v>225</v>
      </c>
      <c r="H998" s="9">
        <v>240</v>
      </c>
      <c r="I998" s="9">
        <v>245</v>
      </c>
      <c r="J998" s="9">
        <v>250</v>
      </c>
      <c r="K998" s="9">
        <v>245</v>
      </c>
      <c r="L998" s="10">
        <f t="shared" si="211"/>
        <v>425.531914893617</v>
      </c>
      <c r="M998" s="11">
        <f t="shared" si="212"/>
        <v>4255.31914893617</v>
      </c>
      <c r="N998" s="12">
        <f t="shared" si="213"/>
        <v>4.25531914893617</v>
      </c>
    </row>
    <row r="999" spans="1:14" s="6" customFormat="1" ht="15.75">
      <c r="A999" s="7">
        <v>23</v>
      </c>
      <c r="B999" s="8">
        <v>42936</v>
      </c>
      <c r="C999" s="6" t="s">
        <v>20</v>
      </c>
      <c r="D999" s="6" t="s">
        <v>21</v>
      </c>
      <c r="E999" s="6" t="s">
        <v>66</v>
      </c>
      <c r="F999" s="9">
        <v>215</v>
      </c>
      <c r="G999" s="9">
        <v>209</v>
      </c>
      <c r="H999" s="9">
        <v>218</v>
      </c>
      <c r="I999" s="9">
        <v>221</v>
      </c>
      <c r="J999" s="9">
        <v>224</v>
      </c>
      <c r="K999" s="9">
        <v>218</v>
      </c>
      <c r="L999" s="10">
        <f t="shared" si="211"/>
        <v>465.1162790697674</v>
      </c>
      <c r="M999" s="11">
        <f t="shared" si="212"/>
        <v>1395.3488372093022</v>
      </c>
      <c r="N999" s="12">
        <f t="shared" si="213"/>
        <v>1.3953488372093024</v>
      </c>
    </row>
    <row r="1000" spans="1:14" s="6" customFormat="1" ht="15.75">
      <c r="A1000" s="7">
        <v>24</v>
      </c>
      <c r="B1000" s="8">
        <v>42936</v>
      </c>
      <c r="C1000" s="6" t="s">
        <v>20</v>
      </c>
      <c r="D1000" s="6" t="s">
        <v>21</v>
      </c>
      <c r="E1000" s="6" t="s">
        <v>65</v>
      </c>
      <c r="F1000" s="9">
        <v>205</v>
      </c>
      <c r="G1000" s="9">
        <v>197</v>
      </c>
      <c r="H1000" s="9">
        <v>209</v>
      </c>
      <c r="I1000" s="9">
        <v>213</v>
      </c>
      <c r="J1000" s="9">
        <v>217</v>
      </c>
      <c r="K1000" s="9">
        <v>207.2</v>
      </c>
      <c r="L1000" s="10">
        <f t="shared" si="211"/>
        <v>487.8048780487805</v>
      </c>
      <c r="M1000" s="11">
        <f t="shared" si="212"/>
        <v>1073.1707317073115</v>
      </c>
      <c r="N1000" s="12">
        <f t="shared" si="213"/>
        <v>1.0731707317073116</v>
      </c>
    </row>
    <row r="1001" spans="1:14" s="6" customFormat="1" ht="15.75">
      <c r="A1001" s="7">
        <v>25</v>
      </c>
      <c r="B1001" s="8">
        <v>42936</v>
      </c>
      <c r="C1001" s="6" t="s">
        <v>20</v>
      </c>
      <c r="D1001" s="6" t="s">
        <v>21</v>
      </c>
      <c r="E1001" s="6" t="s">
        <v>67</v>
      </c>
      <c r="F1001" s="9">
        <v>235</v>
      </c>
      <c r="G1001" s="9">
        <v>227</v>
      </c>
      <c r="H1001" s="9">
        <v>239</v>
      </c>
      <c r="I1001" s="9">
        <v>243</v>
      </c>
      <c r="J1001" s="9">
        <v>247</v>
      </c>
      <c r="K1001" s="9">
        <v>239</v>
      </c>
      <c r="L1001" s="10">
        <f t="shared" si="211"/>
        <v>425.531914893617</v>
      </c>
      <c r="M1001" s="11">
        <f t="shared" si="212"/>
        <v>1702.127659574468</v>
      </c>
      <c r="N1001" s="12">
        <f t="shared" si="213"/>
        <v>1.702127659574468</v>
      </c>
    </row>
    <row r="1002" spans="1:14" s="6" customFormat="1" ht="15.75">
      <c r="A1002" s="7">
        <v>26</v>
      </c>
      <c r="B1002" s="8">
        <v>42935</v>
      </c>
      <c r="C1002" s="6" t="s">
        <v>20</v>
      </c>
      <c r="D1002" s="6" t="s">
        <v>21</v>
      </c>
      <c r="E1002" s="6" t="s">
        <v>59</v>
      </c>
      <c r="F1002" s="9">
        <v>415</v>
      </c>
      <c r="G1002" s="9">
        <v>405</v>
      </c>
      <c r="H1002" s="9">
        <v>420</v>
      </c>
      <c r="I1002" s="9">
        <v>425</v>
      </c>
      <c r="J1002" s="9">
        <v>430</v>
      </c>
      <c r="K1002" s="9">
        <v>420</v>
      </c>
      <c r="L1002" s="10">
        <f t="shared" si="211"/>
        <v>240.96385542168676</v>
      </c>
      <c r="M1002" s="11">
        <f t="shared" si="212"/>
        <v>1204.8192771084339</v>
      </c>
      <c r="N1002" s="12">
        <f t="shared" si="213"/>
        <v>1.2048192771084336</v>
      </c>
    </row>
    <row r="1003" spans="1:14" s="6" customFormat="1" ht="15.75">
      <c r="A1003" s="7">
        <v>27</v>
      </c>
      <c r="B1003" s="8">
        <v>42934</v>
      </c>
      <c r="C1003" s="6" t="s">
        <v>20</v>
      </c>
      <c r="D1003" s="6" t="s">
        <v>21</v>
      </c>
      <c r="E1003" s="6" t="s">
        <v>68</v>
      </c>
      <c r="F1003" s="9">
        <v>414</v>
      </c>
      <c r="G1003" s="9">
        <v>402</v>
      </c>
      <c r="H1003" s="9">
        <v>420</v>
      </c>
      <c r="I1003" s="9">
        <v>426</v>
      </c>
      <c r="J1003" s="9">
        <v>432</v>
      </c>
      <c r="K1003" s="9">
        <v>419.5</v>
      </c>
      <c r="L1003" s="10">
        <f t="shared" si="211"/>
        <v>241.54589371980677</v>
      </c>
      <c r="M1003" s="11">
        <f t="shared" si="212"/>
        <v>1328.5024154589373</v>
      </c>
      <c r="N1003" s="12">
        <f t="shared" si="213"/>
        <v>1.3285024154589373</v>
      </c>
    </row>
    <row r="1004" spans="1:14" s="6" customFormat="1" ht="15.75">
      <c r="A1004" s="7">
        <v>28</v>
      </c>
      <c r="B1004" s="8">
        <v>42933</v>
      </c>
      <c r="C1004" s="6" t="s">
        <v>20</v>
      </c>
      <c r="D1004" s="6" t="s">
        <v>21</v>
      </c>
      <c r="E1004" s="6" t="s">
        <v>69</v>
      </c>
      <c r="F1004" s="9">
        <v>1190</v>
      </c>
      <c r="G1004" s="9">
        <v>1170</v>
      </c>
      <c r="H1004" s="9">
        <v>1200</v>
      </c>
      <c r="I1004" s="9">
        <v>1210</v>
      </c>
      <c r="J1004" s="9">
        <v>1220</v>
      </c>
      <c r="K1004" s="9">
        <v>1220</v>
      </c>
      <c r="L1004" s="10">
        <f t="shared" si="211"/>
        <v>84.03361344537815</v>
      </c>
      <c r="M1004" s="11">
        <f t="shared" si="212"/>
        <v>2521.0084033613443</v>
      </c>
      <c r="N1004" s="12">
        <f t="shared" si="213"/>
        <v>2.521008403361344</v>
      </c>
    </row>
    <row r="1005" spans="1:14" s="6" customFormat="1" ht="15.75">
      <c r="A1005" s="7">
        <v>29</v>
      </c>
      <c r="B1005" s="8">
        <v>42930</v>
      </c>
      <c r="C1005" s="6" t="s">
        <v>20</v>
      </c>
      <c r="D1005" s="6" t="s">
        <v>21</v>
      </c>
      <c r="E1005" s="6" t="s">
        <v>70</v>
      </c>
      <c r="F1005" s="9">
        <v>128</v>
      </c>
      <c r="G1005" s="9">
        <v>122</v>
      </c>
      <c r="H1005" s="9">
        <v>131</v>
      </c>
      <c r="I1005" s="9">
        <v>134</v>
      </c>
      <c r="J1005" s="9">
        <v>137</v>
      </c>
      <c r="K1005" s="9">
        <v>131</v>
      </c>
      <c r="L1005" s="10">
        <f t="shared" si="211"/>
        <v>781.25</v>
      </c>
      <c r="M1005" s="11">
        <f t="shared" si="212"/>
        <v>2343.75</v>
      </c>
      <c r="N1005" s="12">
        <f t="shared" si="213"/>
        <v>2.34375</v>
      </c>
    </row>
    <row r="1006" spans="1:14" s="6" customFormat="1" ht="15.75">
      <c r="A1006" s="7">
        <v>30</v>
      </c>
      <c r="B1006" s="8">
        <v>42930</v>
      </c>
      <c r="C1006" s="6" t="s">
        <v>20</v>
      </c>
      <c r="D1006" s="6" t="s">
        <v>21</v>
      </c>
      <c r="E1006" s="6" t="s">
        <v>69</v>
      </c>
      <c r="F1006" s="9">
        <v>1140</v>
      </c>
      <c r="G1006" s="9">
        <v>1120</v>
      </c>
      <c r="H1006" s="9">
        <v>1150</v>
      </c>
      <c r="I1006" s="9">
        <v>1160</v>
      </c>
      <c r="J1006" s="9">
        <v>1170</v>
      </c>
      <c r="K1006" s="9">
        <v>1170</v>
      </c>
      <c r="L1006" s="10">
        <f t="shared" si="211"/>
        <v>87.71929824561404</v>
      </c>
      <c r="M1006" s="11">
        <f t="shared" si="212"/>
        <v>2631.5789473684213</v>
      </c>
      <c r="N1006" s="12">
        <f t="shared" si="213"/>
        <v>2.631578947368421</v>
      </c>
    </row>
    <row r="1007" spans="1:14" ht="15.75">
      <c r="A1007" s="7">
        <v>31</v>
      </c>
      <c r="B1007" s="8">
        <v>42929</v>
      </c>
      <c r="C1007" s="6" t="s">
        <v>20</v>
      </c>
      <c r="D1007" s="6" t="s">
        <v>21</v>
      </c>
      <c r="E1007" s="6" t="s">
        <v>71</v>
      </c>
      <c r="F1007" s="9">
        <v>293</v>
      </c>
      <c r="G1007" s="9">
        <v>285</v>
      </c>
      <c r="H1007" s="9">
        <v>297</v>
      </c>
      <c r="I1007" s="9">
        <v>301</v>
      </c>
      <c r="J1007" s="9">
        <v>305</v>
      </c>
      <c r="K1007" s="9">
        <v>285</v>
      </c>
      <c r="L1007" s="10">
        <f t="shared" si="211"/>
        <v>341.29692832764505</v>
      </c>
      <c r="M1007" s="11">
        <f t="shared" si="212"/>
        <v>-2730.3754266211604</v>
      </c>
      <c r="N1007" s="12">
        <f t="shared" si="213"/>
        <v>-2.73037542662116</v>
      </c>
    </row>
    <row r="1008" spans="1:14" ht="15.75">
      <c r="A1008" s="7">
        <v>32</v>
      </c>
      <c r="B1008" s="8">
        <v>42929</v>
      </c>
      <c r="C1008" s="6" t="s">
        <v>20</v>
      </c>
      <c r="D1008" s="6" t="s">
        <v>21</v>
      </c>
      <c r="E1008" s="6" t="s">
        <v>72</v>
      </c>
      <c r="F1008" s="9">
        <v>190</v>
      </c>
      <c r="G1008" s="9">
        <v>184</v>
      </c>
      <c r="H1008" s="9">
        <v>193</v>
      </c>
      <c r="I1008" s="9">
        <v>196</v>
      </c>
      <c r="J1008" s="9">
        <v>199</v>
      </c>
      <c r="K1008" s="9">
        <v>193</v>
      </c>
      <c r="L1008" s="10">
        <f t="shared" si="211"/>
        <v>526.3157894736842</v>
      </c>
      <c r="M1008" s="11">
        <f t="shared" si="212"/>
        <v>1578.9473684210525</v>
      </c>
      <c r="N1008" s="12">
        <f t="shared" si="213"/>
        <v>1.5789473684210527</v>
      </c>
    </row>
    <row r="1009" spans="1:14" ht="15.75">
      <c r="A1009" s="7">
        <v>33</v>
      </c>
      <c r="B1009" s="8">
        <v>42929</v>
      </c>
      <c r="C1009" s="6" t="s">
        <v>20</v>
      </c>
      <c r="D1009" s="6" t="s">
        <v>21</v>
      </c>
      <c r="E1009" s="6" t="s">
        <v>73</v>
      </c>
      <c r="F1009" s="9">
        <v>665</v>
      </c>
      <c r="G1009" s="9">
        <v>653</v>
      </c>
      <c r="H1009" s="9">
        <v>671</v>
      </c>
      <c r="I1009" s="9">
        <v>677</v>
      </c>
      <c r="J1009" s="9">
        <v>683</v>
      </c>
      <c r="K1009" s="9">
        <v>683</v>
      </c>
      <c r="L1009" s="10">
        <f t="shared" si="211"/>
        <v>150.37593984962405</v>
      </c>
      <c r="M1009" s="11">
        <f t="shared" si="212"/>
        <v>2706.766917293233</v>
      </c>
      <c r="N1009" s="12">
        <f t="shared" si="213"/>
        <v>2.706766917293233</v>
      </c>
    </row>
    <row r="1010" spans="1:14" ht="15.75">
      <c r="A1010" s="7">
        <v>34</v>
      </c>
      <c r="B1010" s="8">
        <v>42929</v>
      </c>
      <c r="C1010" s="6" t="s">
        <v>20</v>
      </c>
      <c r="D1010" s="6" t="s">
        <v>21</v>
      </c>
      <c r="E1010" s="6" t="s">
        <v>74</v>
      </c>
      <c r="F1010" s="9">
        <v>423</v>
      </c>
      <c r="G1010" s="9">
        <v>413</v>
      </c>
      <c r="H1010" s="9">
        <v>428</v>
      </c>
      <c r="I1010" s="9">
        <v>433</v>
      </c>
      <c r="J1010" s="9">
        <v>438</v>
      </c>
      <c r="K1010" s="9">
        <v>438</v>
      </c>
      <c r="L1010" s="10">
        <f t="shared" si="211"/>
        <v>236.4066193853428</v>
      </c>
      <c r="M1010" s="11">
        <f t="shared" si="212"/>
        <v>3546.099290780142</v>
      </c>
      <c r="N1010" s="12">
        <f t="shared" si="213"/>
        <v>3.5460992907801416</v>
      </c>
    </row>
    <row r="1011" spans="1:14" ht="15.75">
      <c r="A1011" s="7">
        <v>35</v>
      </c>
      <c r="B1011" s="8">
        <v>42928</v>
      </c>
      <c r="C1011" s="6" t="s">
        <v>20</v>
      </c>
      <c r="D1011" s="6" t="s">
        <v>21</v>
      </c>
      <c r="E1011" s="6" t="s">
        <v>75</v>
      </c>
      <c r="F1011" s="9">
        <v>331</v>
      </c>
      <c r="G1011" s="9">
        <v>324</v>
      </c>
      <c r="H1011" s="9">
        <v>335</v>
      </c>
      <c r="I1011" s="9">
        <v>339</v>
      </c>
      <c r="J1011" s="9">
        <v>343</v>
      </c>
      <c r="K1011" s="9">
        <v>339</v>
      </c>
      <c r="L1011" s="10">
        <f t="shared" si="211"/>
        <v>302.11480362537765</v>
      </c>
      <c r="M1011" s="11">
        <f t="shared" si="212"/>
        <v>2416.918429003021</v>
      </c>
      <c r="N1011" s="12">
        <f t="shared" si="213"/>
        <v>2.416918429003021</v>
      </c>
    </row>
    <row r="1012" spans="1:14" ht="15.75">
      <c r="A1012" s="7">
        <v>36</v>
      </c>
      <c r="B1012" s="8">
        <v>42928</v>
      </c>
      <c r="C1012" s="6" t="s">
        <v>20</v>
      </c>
      <c r="D1012" s="6" t="s">
        <v>21</v>
      </c>
      <c r="E1012" s="6" t="s">
        <v>76</v>
      </c>
      <c r="F1012" s="9">
        <v>124</v>
      </c>
      <c r="G1012" s="9">
        <v>118</v>
      </c>
      <c r="H1012" s="9">
        <v>127</v>
      </c>
      <c r="I1012" s="9">
        <v>130</v>
      </c>
      <c r="J1012" s="9">
        <v>133</v>
      </c>
      <c r="K1012" s="9">
        <v>118</v>
      </c>
      <c r="L1012" s="10">
        <f t="shared" si="211"/>
        <v>806.4516129032259</v>
      </c>
      <c r="M1012" s="11">
        <f t="shared" si="212"/>
        <v>-4838.709677419355</v>
      </c>
      <c r="N1012" s="12">
        <f t="shared" si="213"/>
        <v>-4.838709677419355</v>
      </c>
    </row>
    <row r="1013" spans="1:14" ht="15.75">
      <c r="A1013" s="7">
        <v>37</v>
      </c>
      <c r="B1013" s="8">
        <v>42928</v>
      </c>
      <c r="C1013" s="6" t="s">
        <v>20</v>
      </c>
      <c r="D1013" s="6" t="s">
        <v>21</v>
      </c>
      <c r="E1013" s="6" t="s">
        <v>73</v>
      </c>
      <c r="F1013" s="9">
        <v>604</v>
      </c>
      <c r="G1013" s="9">
        <v>595</v>
      </c>
      <c r="H1013" s="9">
        <v>612</v>
      </c>
      <c r="I1013" s="9">
        <v>619</v>
      </c>
      <c r="J1013" s="9">
        <v>625</v>
      </c>
      <c r="K1013" s="9">
        <v>625</v>
      </c>
      <c r="L1013" s="10">
        <f t="shared" si="211"/>
        <v>165.56291390728478</v>
      </c>
      <c r="M1013" s="11">
        <f t="shared" si="212"/>
        <v>3476.82119205298</v>
      </c>
      <c r="N1013" s="12">
        <f t="shared" si="213"/>
        <v>3.47682119205298</v>
      </c>
    </row>
    <row r="1014" spans="1:14" ht="15.75">
      <c r="A1014" s="7">
        <v>38</v>
      </c>
      <c r="B1014" s="8">
        <v>42927</v>
      </c>
      <c r="C1014" s="6" t="s">
        <v>20</v>
      </c>
      <c r="D1014" s="6" t="s">
        <v>21</v>
      </c>
      <c r="E1014" s="6" t="s">
        <v>77</v>
      </c>
      <c r="F1014" s="9">
        <v>1750</v>
      </c>
      <c r="G1014" s="9">
        <v>1720</v>
      </c>
      <c r="H1014" s="9">
        <v>1768</v>
      </c>
      <c r="I1014" s="9">
        <v>1785</v>
      </c>
      <c r="J1014" s="9">
        <v>1800</v>
      </c>
      <c r="K1014" s="9">
        <v>1720</v>
      </c>
      <c r="L1014" s="10">
        <f t="shared" si="211"/>
        <v>57.142857142857146</v>
      </c>
      <c r="M1014" s="11">
        <f t="shared" si="212"/>
        <v>-1714.2857142857144</v>
      </c>
      <c r="N1014" s="12">
        <f t="shared" si="213"/>
        <v>-1.7142857142857142</v>
      </c>
    </row>
    <row r="1015" spans="1:14" ht="15.75">
      <c r="A1015" s="7">
        <v>39</v>
      </c>
      <c r="B1015" s="8">
        <v>42926</v>
      </c>
      <c r="C1015" s="6" t="s">
        <v>20</v>
      </c>
      <c r="D1015" s="6" t="s">
        <v>21</v>
      </c>
      <c r="E1015" s="6" t="s">
        <v>78</v>
      </c>
      <c r="F1015" s="9">
        <v>162</v>
      </c>
      <c r="G1015" s="9">
        <v>156</v>
      </c>
      <c r="H1015" s="9">
        <v>165</v>
      </c>
      <c r="I1015" s="9">
        <v>168</v>
      </c>
      <c r="J1015" s="9">
        <v>171</v>
      </c>
      <c r="K1015" s="9">
        <v>165</v>
      </c>
      <c r="L1015" s="10">
        <f t="shared" si="211"/>
        <v>617.283950617284</v>
      </c>
      <c r="M1015" s="11">
        <f t="shared" si="212"/>
        <v>1851.8518518518517</v>
      </c>
      <c r="N1015" s="12">
        <f t="shared" si="213"/>
        <v>1.8518518518518516</v>
      </c>
    </row>
    <row r="1016" spans="1:14" ht="15.75">
      <c r="A1016" s="7">
        <v>40</v>
      </c>
      <c r="B1016" s="8">
        <v>42926</v>
      </c>
      <c r="C1016" s="6" t="s">
        <v>20</v>
      </c>
      <c r="D1016" s="6" t="s">
        <v>21</v>
      </c>
      <c r="E1016" s="6" t="s">
        <v>59</v>
      </c>
      <c r="F1016" s="9">
        <v>403</v>
      </c>
      <c r="G1016" s="9">
        <v>394</v>
      </c>
      <c r="H1016" s="9">
        <v>409</v>
      </c>
      <c r="I1016" s="9">
        <v>414</v>
      </c>
      <c r="J1016" s="9">
        <v>419</v>
      </c>
      <c r="K1016" s="9">
        <v>409</v>
      </c>
      <c r="L1016" s="10">
        <f t="shared" si="211"/>
        <v>248.13895781637717</v>
      </c>
      <c r="M1016" s="11">
        <f t="shared" si="212"/>
        <v>1488.8337468982631</v>
      </c>
      <c r="N1016" s="12">
        <f t="shared" si="213"/>
        <v>1.488833746898263</v>
      </c>
    </row>
    <row r="1017" spans="1:14" ht="15.75">
      <c r="A1017" s="7">
        <v>41</v>
      </c>
      <c r="B1017" s="8">
        <v>42923</v>
      </c>
      <c r="C1017" s="6" t="s">
        <v>20</v>
      </c>
      <c r="D1017" s="6" t="s">
        <v>21</v>
      </c>
      <c r="E1017" s="6" t="s">
        <v>58</v>
      </c>
      <c r="F1017" s="9">
        <v>200</v>
      </c>
      <c r="G1017" s="9">
        <v>194</v>
      </c>
      <c r="H1017" s="9">
        <v>203</v>
      </c>
      <c r="I1017" s="9">
        <v>206</v>
      </c>
      <c r="J1017" s="9">
        <v>209</v>
      </c>
      <c r="K1017" s="9">
        <v>203</v>
      </c>
      <c r="L1017" s="10">
        <f t="shared" si="211"/>
        <v>500</v>
      </c>
      <c r="M1017" s="11">
        <f t="shared" si="212"/>
        <v>1500</v>
      </c>
      <c r="N1017" s="12">
        <f t="shared" si="213"/>
        <v>1.5</v>
      </c>
    </row>
    <row r="1018" spans="1:14" ht="15.75">
      <c r="A1018" s="7">
        <v>42</v>
      </c>
      <c r="B1018" s="8">
        <v>42923</v>
      </c>
      <c r="C1018" s="6" t="s">
        <v>20</v>
      </c>
      <c r="D1018" s="6" t="s">
        <v>21</v>
      </c>
      <c r="E1018" s="6" t="s">
        <v>79</v>
      </c>
      <c r="F1018" s="9">
        <v>1130</v>
      </c>
      <c r="G1018" s="9">
        <v>1110</v>
      </c>
      <c r="H1018" s="9">
        <v>1140</v>
      </c>
      <c r="I1018" s="9">
        <v>1150</v>
      </c>
      <c r="J1018" s="9">
        <v>1160</v>
      </c>
      <c r="K1018" s="9">
        <v>1120</v>
      </c>
      <c r="L1018" s="10">
        <f t="shared" si="211"/>
        <v>88.49557522123894</v>
      </c>
      <c r="M1018" s="11">
        <f t="shared" si="212"/>
        <v>-884.9557522123894</v>
      </c>
      <c r="N1018" s="12">
        <f t="shared" si="213"/>
        <v>-0.8849557522123893</v>
      </c>
    </row>
    <row r="1019" spans="1:14" ht="15.75">
      <c r="A1019" s="7">
        <v>43</v>
      </c>
      <c r="B1019" s="8">
        <v>42922</v>
      </c>
      <c r="C1019" s="6" t="s">
        <v>20</v>
      </c>
      <c r="D1019" s="6" t="s">
        <v>21</v>
      </c>
      <c r="E1019" s="6" t="s">
        <v>80</v>
      </c>
      <c r="F1019" s="9">
        <v>1700</v>
      </c>
      <c r="G1019" s="9">
        <v>1670</v>
      </c>
      <c r="H1019" s="9">
        <v>1720</v>
      </c>
      <c r="I1019" s="9">
        <v>1740</v>
      </c>
      <c r="J1019" s="9">
        <v>1760</v>
      </c>
      <c r="K1019" s="9">
        <v>1720</v>
      </c>
      <c r="L1019" s="10">
        <f t="shared" si="211"/>
        <v>58.8235294117647</v>
      </c>
      <c r="M1019" s="11">
        <f t="shared" si="212"/>
        <v>1176.4705882352941</v>
      </c>
      <c r="N1019" s="12">
        <f t="shared" si="213"/>
        <v>1.1764705882352942</v>
      </c>
    </row>
    <row r="1020" spans="1:14" ht="15.75">
      <c r="A1020" s="7">
        <v>44</v>
      </c>
      <c r="B1020" s="8">
        <v>42921</v>
      </c>
      <c r="C1020" s="6" t="s">
        <v>20</v>
      </c>
      <c r="D1020" s="6" t="s">
        <v>21</v>
      </c>
      <c r="E1020" s="6" t="s">
        <v>81</v>
      </c>
      <c r="F1020" s="9">
        <v>162</v>
      </c>
      <c r="G1020" s="9">
        <v>155</v>
      </c>
      <c r="H1020" s="9">
        <v>166</v>
      </c>
      <c r="I1020" s="9">
        <v>170</v>
      </c>
      <c r="J1020" s="9">
        <v>174</v>
      </c>
      <c r="K1020" s="9">
        <v>160</v>
      </c>
      <c r="L1020" s="10">
        <f t="shared" si="211"/>
        <v>617.283950617284</v>
      </c>
      <c r="M1020" s="11">
        <f t="shared" si="212"/>
        <v>-1234.567901234568</v>
      </c>
      <c r="N1020" s="12">
        <f t="shared" si="213"/>
        <v>-1.2345679012345678</v>
      </c>
    </row>
    <row r="1021" spans="1:14" ht="15.75">
      <c r="A1021" s="7">
        <v>45</v>
      </c>
      <c r="B1021" s="8">
        <v>42921</v>
      </c>
      <c r="C1021" s="6" t="s">
        <v>20</v>
      </c>
      <c r="D1021" s="6" t="s">
        <v>21</v>
      </c>
      <c r="E1021" s="6" t="s">
        <v>79</v>
      </c>
      <c r="F1021" s="9">
        <v>1080</v>
      </c>
      <c r="G1021" s="9">
        <v>1050</v>
      </c>
      <c r="H1021" s="9">
        <v>1095</v>
      </c>
      <c r="I1021" s="9">
        <v>1110</v>
      </c>
      <c r="J1021" s="9">
        <v>1125</v>
      </c>
      <c r="K1021" s="9">
        <v>1095</v>
      </c>
      <c r="L1021" s="10">
        <f t="shared" si="211"/>
        <v>92.5925925925926</v>
      </c>
      <c r="M1021" s="11">
        <f t="shared" si="212"/>
        <v>1388.888888888889</v>
      </c>
      <c r="N1021" s="12">
        <f t="shared" si="213"/>
        <v>1.3888888888888888</v>
      </c>
    </row>
    <row r="1022" spans="1:14" ht="15.75">
      <c r="A1022" s="7">
        <v>46</v>
      </c>
      <c r="B1022" s="8">
        <v>42920</v>
      </c>
      <c r="C1022" s="6" t="s">
        <v>20</v>
      </c>
      <c r="D1022" s="6" t="s">
        <v>21</v>
      </c>
      <c r="E1022" s="6" t="s">
        <v>82</v>
      </c>
      <c r="F1022" s="9">
        <v>733</v>
      </c>
      <c r="G1022" s="9">
        <v>718</v>
      </c>
      <c r="H1022" s="9">
        <v>741</v>
      </c>
      <c r="I1022" s="9">
        <v>750</v>
      </c>
      <c r="J1022" s="9">
        <v>758</v>
      </c>
      <c r="K1022" s="9">
        <v>718</v>
      </c>
      <c r="L1022" s="10">
        <f t="shared" si="211"/>
        <v>136.4256480218281</v>
      </c>
      <c r="M1022" s="11">
        <f t="shared" si="212"/>
        <v>-2046.3847203274215</v>
      </c>
      <c r="N1022" s="12">
        <f t="shared" si="213"/>
        <v>-2.0463847203274215</v>
      </c>
    </row>
    <row r="1023" spans="1:14" ht="15.75">
      <c r="A1023" s="7">
        <v>47</v>
      </c>
      <c r="B1023" s="8">
        <v>42920</v>
      </c>
      <c r="C1023" s="6" t="s">
        <v>20</v>
      </c>
      <c r="D1023" s="6" t="s">
        <v>21</v>
      </c>
      <c r="E1023" s="6" t="s">
        <v>80</v>
      </c>
      <c r="F1023" s="9">
        <v>1685</v>
      </c>
      <c r="G1023" s="9">
        <v>1650</v>
      </c>
      <c r="H1023" s="9">
        <v>1700</v>
      </c>
      <c r="I1023" s="9">
        <v>1715</v>
      </c>
      <c r="J1023" s="9">
        <v>1730</v>
      </c>
      <c r="K1023" s="9">
        <v>1700</v>
      </c>
      <c r="L1023" s="10">
        <f t="shared" si="211"/>
        <v>59.347181008902076</v>
      </c>
      <c r="M1023" s="11">
        <f t="shared" si="212"/>
        <v>890.2077151335311</v>
      </c>
      <c r="N1023" s="12">
        <f t="shared" si="213"/>
        <v>0.890207715133531</v>
      </c>
    </row>
    <row r="1024" spans="1:14" ht="15.75">
      <c r="A1024" s="7">
        <v>48</v>
      </c>
      <c r="B1024" s="8">
        <v>42920</v>
      </c>
      <c r="C1024" s="6" t="s">
        <v>20</v>
      </c>
      <c r="D1024" s="6" t="s">
        <v>21</v>
      </c>
      <c r="E1024" s="6" t="s">
        <v>83</v>
      </c>
      <c r="F1024" s="9">
        <v>1250</v>
      </c>
      <c r="G1024" s="9">
        <v>1230</v>
      </c>
      <c r="H1024" s="9">
        <v>1260</v>
      </c>
      <c r="I1024" s="9">
        <v>1270</v>
      </c>
      <c r="J1024" s="9">
        <v>1280</v>
      </c>
      <c r="K1024" s="9">
        <v>1270</v>
      </c>
      <c r="L1024" s="10">
        <f t="shared" si="211"/>
        <v>80</v>
      </c>
      <c r="M1024" s="11">
        <f t="shared" si="212"/>
        <v>1600</v>
      </c>
      <c r="N1024" s="12">
        <f t="shared" si="213"/>
        <v>1.6</v>
      </c>
    </row>
    <row r="1025" spans="1:14" ht="15.75">
      <c r="A1025" s="7">
        <v>49</v>
      </c>
      <c r="B1025" s="8">
        <v>42919</v>
      </c>
      <c r="C1025" s="6" t="s">
        <v>20</v>
      </c>
      <c r="D1025" s="6" t="s">
        <v>21</v>
      </c>
      <c r="E1025" s="6" t="s">
        <v>84</v>
      </c>
      <c r="F1025" s="9">
        <v>990</v>
      </c>
      <c r="G1025" s="9">
        <v>970</v>
      </c>
      <c r="H1025" s="9">
        <v>1000</v>
      </c>
      <c r="I1025" s="9">
        <v>1010</v>
      </c>
      <c r="J1025" s="9">
        <v>1020</v>
      </c>
      <c r="K1025" s="9">
        <v>970</v>
      </c>
      <c r="L1025" s="10">
        <f t="shared" si="211"/>
        <v>101.01010101010101</v>
      </c>
      <c r="M1025" s="11">
        <f t="shared" si="212"/>
        <v>-2020.2020202020203</v>
      </c>
      <c r="N1025" s="12">
        <f t="shared" si="213"/>
        <v>-2.0202020202020203</v>
      </c>
    </row>
    <row r="1026" spans="1:14" ht="15.75">
      <c r="A1026" s="7">
        <v>50</v>
      </c>
      <c r="B1026" s="8">
        <v>42919</v>
      </c>
      <c r="C1026" s="6" t="s">
        <v>20</v>
      </c>
      <c r="D1026" s="6" t="s">
        <v>21</v>
      </c>
      <c r="E1026" s="6" t="s">
        <v>24</v>
      </c>
      <c r="F1026" s="9">
        <v>1835</v>
      </c>
      <c r="G1026" s="9">
        <v>1798</v>
      </c>
      <c r="H1026" s="9">
        <v>1855</v>
      </c>
      <c r="I1026" s="9">
        <v>1875</v>
      </c>
      <c r="J1026" s="9">
        <v>1895</v>
      </c>
      <c r="K1026" s="9">
        <v>1875</v>
      </c>
      <c r="L1026" s="10">
        <f t="shared" si="211"/>
        <v>54.49591280653951</v>
      </c>
      <c r="M1026" s="11">
        <f t="shared" si="212"/>
        <v>2179.8365122615805</v>
      </c>
      <c r="N1026" s="12">
        <f t="shared" si="213"/>
        <v>2.1798365122615806</v>
      </c>
    </row>
    <row r="1027" ht="15.75">
      <c r="B1027" s="14"/>
    </row>
    <row r="1028" spans="1:14" ht="15.75" customHeight="1">
      <c r="A1028" s="13" t="s">
        <v>26</v>
      </c>
      <c r="B1028" s="14"/>
      <c r="C1028" s="15"/>
      <c r="D1028" s="16"/>
      <c r="E1028" s="17"/>
      <c r="F1028" s="17"/>
      <c r="G1028" s="18"/>
      <c r="H1028" s="19"/>
      <c r="I1028" s="19"/>
      <c r="J1028" s="19"/>
      <c r="K1028" s="20"/>
      <c r="L1028" s="21"/>
      <c r="N1028" s="22"/>
    </row>
    <row r="1029" spans="1:12" ht="15.75" customHeight="1">
      <c r="A1029" s="13" t="s">
        <v>27</v>
      </c>
      <c r="B1029" s="23"/>
      <c r="C1029" s="15"/>
      <c r="D1029" s="16"/>
      <c r="E1029" s="17"/>
      <c r="F1029" s="17"/>
      <c r="G1029" s="18"/>
      <c r="H1029" s="17"/>
      <c r="I1029" s="17"/>
      <c r="J1029" s="17"/>
      <c r="K1029" s="20"/>
      <c r="L1029" s="21"/>
    </row>
    <row r="1030" spans="1:14" ht="15.75" customHeight="1">
      <c r="A1030" s="13" t="s">
        <v>27</v>
      </c>
      <c r="B1030" s="23"/>
      <c r="C1030" s="24"/>
      <c r="D1030" s="25"/>
      <c r="E1030" s="26"/>
      <c r="F1030" s="26"/>
      <c r="G1030" s="27"/>
      <c r="H1030" s="26"/>
      <c r="I1030" s="26"/>
      <c r="J1030" s="26"/>
      <c r="K1030" s="26"/>
      <c r="L1030" s="21"/>
      <c r="M1030" s="21"/>
      <c r="N1030" s="21"/>
    </row>
    <row r="1031" spans="1:14" ht="16.5" thickBot="1">
      <c r="A1031" s="28"/>
      <c r="B1031" s="23"/>
      <c r="C1031" s="26"/>
      <c r="D1031" s="26"/>
      <c r="E1031" s="26"/>
      <c r="F1031" s="29"/>
      <c r="G1031" s="30"/>
      <c r="H1031" s="31" t="s">
        <v>28</v>
      </c>
      <c r="I1031" s="31"/>
      <c r="J1031" s="32"/>
      <c r="K1031" s="32"/>
      <c r="L1031" s="21"/>
      <c r="M1031" s="21"/>
      <c r="N1031" s="21"/>
    </row>
    <row r="1032" spans="1:12" ht="15.75">
      <c r="A1032" s="28"/>
      <c r="B1032" s="23"/>
      <c r="C1032" s="84" t="s">
        <v>29</v>
      </c>
      <c r="D1032" s="84"/>
      <c r="E1032" s="33">
        <v>50</v>
      </c>
      <c r="F1032" s="34">
        <f>F1033+F1034+F1035+F1036+F1037+F1038</f>
        <v>100</v>
      </c>
      <c r="G1032" s="35">
        <v>50</v>
      </c>
      <c r="H1032" s="36">
        <f>G1033/G1032%</f>
        <v>74</v>
      </c>
      <c r="I1032" s="36"/>
      <c r="J1032" s="36"/>
      <c r="L1032" s="21"/>
    </row>
    <row r="1033" spans="1:14" ht="15.75">
      <c r="A1033" s="28"/>
      <c r="B1033" s="23"/>
      <c r="C1033" s="80" t="s">
        <v>30</v>
      </c>
      <c r="D1033" s="80"/>
      <c r="E1033" s="37">
        <v>37</v>
      </c>
      <c r="F1033" s="38">
        <f>(E1033/E1032)*100</f>
        <v>74</v>
      </c>
      <c r="G1033" s="35">
        <v>37</v>
      </c>
      <c r="H1033" s="32"/>
      <c r="I1033" s="32"/>
      <c r="J1033" s="26"/>
      <c r="K1033" s="32"/>
      <c r="M1033" s="26" t="s">
        <v>31</v>
      </c>
      <c r="N1033" s="26"/>
    </row>
    <row r="1034" spans="1:14" ht="15.75">
      <c r="A1034" s="39"/>
      <c r="B1034" s="23"/>
      <c r="C1034" s="80" t="s">
        <v>32</v>
      </c>
      <c r="D1034" s="80"/>
      <c r="E1034" s="37">
        <v>1</v>
      </c>
      <c r="F1034" s="38">
        <f>(E1034/E1032)*100</f>
        <v>2</v>
      </c>
      <c r="G1034" s="40"/>
      <c r="H1034" s="35"/>
      <c r="I1034" s="35"/>
      <c r="J1034" s="26"/>
      <c r="K1034" s="32"/>
      <c r="L1034" s="21"/>
      <c r="M1034" s="24"/>
      <c r="N1034" s="24"/>
    </row>
    <row r="1035" spans="1:14" ht="15.75">
      <c r="A1035" s="39"/>
      <c r="B1035" s="23"/>
      <c r="C1035" s="80" t="s">
        <v>33</v>
      </c>
      <c r="D1035" s="80"/>
      <c r="E1035" s="37">
        <v>4</v>
      </c>
      <c r="F1035" s="38">
        <f>(E1035/E1032)*100</f>
        <v>8</v>
      </c>
      <c r="G1035" s="40"/>
      <c r="H1035" s="35"/>
      <c r="I1035" s="35"/>
      <c r="J1035" s="26"/>
      <c r="K1035" s="32"/>
      <c r="L1035" s="21"/>
      <c r="M1035" s="21"/>
      <c r="N1035" s="21"/>
    </row>
    <row r="1036" spans="1:14" ht="15.75">
      <c r="A1036" s="39"/>
      <c r="B1036" s="23"/>
      <c r="C1036" s="80" t="s">
        <v>34</v>
      </c>
      <c r="D1036" s="80"/>
      <c r="E1036" s="37">
        <v>8</v>
      </c>
      <c r="F1036" s="38">
        <f>(E1036/E1032)*100</f>
        <v>16</v>
      </c>
      <c r="G1036" s="40"/>
      <c r="H1036" s="26" t="s">
        <v>35</v>
      </c>
      <c r="I1036" s="26"/>
      <c r="J1036" s="41"/>
      <c r="K1036" s="32"/>
      <c r="L1036" s="21"/>
      <c r="M1036" s="21"/>
      <c r="N1036" s="21"/>
    </row>
    <row r="1037" spans="1:14" ht="15.75">
      <c r="A1037" s="39"/>
      <c r="B1037" s="23"/>
      <c r="C1037" s="80" t="s">
        <v>36</v>
      </c>
      <c r="D1037" s="80"/>
      <c r="E1037" s="37">
        <v>1</v>
      </c>
      <c r="F1037" s="38">
        <v>0</v>
      </c>
      <c r="G1037" s="40"/>
      <c r="H1037" s="26"/>
      <c r="I1037" s="26"/>
      <c r="J1037" s="41"/>
      <c r="K1037" s="32"/>
      <c r="L1037" s="21"/>
      <c r="M1037" s="21"/>
      <c r="N1037" s="21"/>
    </row>
    <row r="1038" spans="1:14" ht="16.5" thickBot="1">
      <c r="A1038" s="39"/>
      <c r="B1038" s="23"/>
      <c r="C1038" s="81" t="s">
        <v>37</v>
      </c>
      <c r="D1038" s="81"/>
      <c r="E1038" s="42"/>
      <c r="F1038" s="43">
        <f>(E1038/E1032)*100</f>
        <v>0</v>
      </c>
      <c r="G1038" s="40"/>
      <c r="H1038" s="26"/>
      <c r="I1038" s="26"/>
      <c r="M1038" s="21"/>
      <c r="N1038" s="21"/>
    </row>
    <row r="1039" spans="1:14" ht="15.75">
      <c r="A1039" s="45" t="s">
        <v>38</v>
      </c>
      <c r="B1039" s="14"/>
      <c r="C1039" s="15"/>
      <c r="D1039" s="15"/>
      <c r="E1039" s="17"/>
      <c r="F1039" s="17"/>
      <c r="G1039" s="46"/>
      <c r="H1039" s="47"/>
      <c r="I1039" s="47"/>
      <c r="J1039" s="47"/>
      <c r="K1039" s="17"/>
      <c r="L1039" s="21"/>
      <c r="M1039" s="44"/>
      <c r="N1039" s="44"/>
    </row>
    <row r="1040" spans="1:14" ht="15.75">
      <c r="A1040" s="16" t="s">
        <v>39</v>
      </c>
      <c r="B1040" s="14"/>
      <c r="C1040" s="48"/>
      <c r="D1040" s="49"/>
      <c r="E1040" s="50"/>
      <c r="F1040" s="47"/>
      <c r="G1040" s="46"/>
      <c r="H1040" s="47"/>
      <c r="I1040" s="47"/>
      <c r="J1040" s="47"/>
      <c r="K1040" s="17"/>
      <c r="L1040" s="21"/>
      <c r="M1040" s="28"/>
      <c r="N1040" s="28"/>
    </row>
    <row r="1041" spans="1:14" ht="15.75">
      <c r="A1041" s="16" t="s">
        <v>40</v>
      </c>
      <c r="B1041" s="14"/>
      <c r="C1041" s="15"/>
      <c r="D1041" s="49"/>
      <c r="E1041" s="50"/>
      <c r="F1041" s="47"/>
      <c r="G1041" s="46"/>
      <c r="H1041" s="51"/>
      <c r="I1041" s="51"/>
      <c r="J1041" s="51"/>
      <c r="K1041" s="17"/>
      <c r="L1041" s="21"/>
      <c r="M1041" s="21"/>
      <c r="N1041" s="21"/>
    </row>
    <row r="1042" spans="1:14" ht="15.75">
      <c r="A1042" s="16" t="s">
        <v>41</v>
      </c>
      <c r="B1042" s="48"/>
      <c r="C1042" s="15"/>
      <c r="D1042" s="49"/>
      <c r="E1042" s="50"/>
      <c r="F1042" s="47"/>
      <c r="G1042" s="52"/>
      <c r="H1042" s="51"/>
      <c r="I1042" s="51"/>
      <c r="J1042" s="51"/>
      <c r="K1042" s="17"/>
      <c r="L1042" s="21"/>
      <c r="M1042" s="21"/>
      <c r="N1042" s="21"/>
    </row>
    <row r="1043" spans="1:14" ht="15.75" customHeight="1">
      <c r="A1043" s="16" t="s">
        <v>42</v>
      </c>
      <c r="B1043" s="39"/>
      <c r="C1043" s="15"/>
      <c r="D1043" s="53"/>
      <c r="E1043" s="47"/>
      <c r="F1043" s="47"/>
      <c r="G1043" s="52"/>
      <c r="H1043" s="51"/>
      <c r="I1043" s="51"/>
      <c r="J1043" s="51"/>
      <c r="K1043" s="47"/>
      <c r="L1043" s="21"/>
      <c r="M1043" s="21"/>
      <c r="N1043" s="21"/>
    </row>
    <row r="1044" spans="1:14" ht="16.5" thickBo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ht="16.5" thickBot="1">
      <c r="A1045" s="89" t="s">
        <v>0</v>
      </c>
      <c r="B1045" s="89"/>
      <c r="C1045" s="89"/>
      <c r="D1045" s="89"/>
      <c r="E1045" s="89"/>
      <c r="F1045" s="89"/>
      <c r="G1045" s="89"/>
      <c r="H1045" s="89"/>
      <c r="I1045" s="89"/>
      <c r="J1045" s="89"/>
      <c r="K1045" s="89"/>
      <c r="L1045" s="89"/>
      <c r="M1045" s="89"/>
      <c r="N1045" s="89"/>
    </row>
    <row r="1046" spans="1:14" ht="16.5" thickBot="1">
      <c r="A1046" s="89"/>
      <c r="B1046" s="89"/>
      <c r="C1046" s="89"/>
      <c r="D1046" s="89"/>
      <c r="E1046" s="89"/>
      <c r="F1046" s="89"/>
      <c r="G1046" s="89"/>
      <c r="H1046" s="89"/>
      <c r="I1046" s="89"/>
      <c r="J1046" s="89"/>
      <c r="K1046" s="89"/>
      <c r="L1046" s="89"/>
      <c r="M1046" s="89"/>
      <c r="N1046" s="89"/>
    </row>
    <row r="1047" spans="1:14" ht="15.75">
      <c r="A1047" s="89"/>
      <c r="B1047" s="89"/>
      <c r="C1047" s="89"/>
      <c r="D1047" s="89"/>
      <c r="E1047" s="89"/>
      <c r="F1047" s="89"/>
      <c r="G1047" s="89"/>
      <c r="H1047" s="89"/>
      <c r="I1047" s="89"/>
      <c r="J1047" s="89"/>
      <c r="K1047" s="89"/>
      <c r="L1047" s="89"/>
      <c r="M1047" s="89"/>
      <c r="N1047" s="89"/>
    </row>
    <row r="1048" spans="1:14" ht="15.75">
      <c r="A1048" s="90" t="s">
        <v>1</v>
      </c>
      <c r="B1048" s="90"/>
      <c r="C1048" s="90"/>
      <c r="D1048" s="90"/>
      <c r="E1048" s="90"/>
      <c r="F1048" s="90"/>
      <c r="G1048" s="90"/>
      <c r="H1048" s="90"/>
      <c r="I1048" s="90"/>
      <c r="J1048" s="90"/>
      <c r="K1048" s="90"/>
      <c r="L1048" s="90"/>
      <c r="M1048" s="90"/>
      <c r="N1048" s="90"/>
    </row>
    <row r="1049" spans="1:14" ht="15.75">
      <c r="A1049" s="90" t="s">
        <v>2</v>
      </c>
      <c r="B1049" s="90"/>
      <c r="C1049" s="90"/>
      <c r="D1049" s="90"/>
      <c r="E1049" s="90"/>
      <c r="F1049" s="90"/>
      <c r="G1049" s="90"/>
      <c r="H1049" s="90"/>
      <c r="I1049" s="90"/>
      <c r="J1049" s="90"/>
      <c r="K1049" s="90"/>
      <c r="L1049" s="90"/>
      <c r="M1049" s="90"/>
      <c r="N1049" s="90"/>
    </row>
    <row r="1050" spans="1:14" ht="16.5" thickBot="1">
      <c r="A1050" s="91" t="s">
        <v>3</v>
      </c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</row>
    <row r="1051" spans="1:14" ht="15.75">
      <c r="A1051" s="54"/>
      <c r="B1051" s="54"/>
      <c r="C1051" s="54"/>
      <c r="D1051" s="55"/>
      <c r="E1051" s="56"/>
      <c r="F1051" s="57"/>
      <c r="G1051" s="56"/>
      <c r="H1051" s="56"/>
      <c r="I1051" s="56"/>
      <c r="J1051" s="56"/>
      <c r="K1051" s="55"/>
      <c r="L1051" s="55"/>
      <c r="M1051" s="55"/>
      <c r="N1051" s="55"/>
    </row>
    <row r="1052" spans="1:14" ht="15.75">
      <c r="A1052" s="92" t="s">
        <v>85</v>
      </c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</row>
    <row r="1053" spans="1:14" ht="15.75">
      <c r="A1053" s="92" t="s">
        <v>5</v>
      </c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</row>
    <row r="1054" spans="1:14" ht="16.5" customHeight="1">
      <c r="A1054" s="87" t="s">
        <v>6</v>
      </c>
      <c r="B1054" s="82" t="s">
        <v>7</v>
      </c>
      <c r="C1054" s="82" t="s">
        <v>8</v>
      </c>
      <c r="D1054" s="87" t="s">
        <v>9</v>
      </c>
      <c r="E1054" s="82" t="s">
        <v>10</v>
      </c>
      <c r="F1054" s="93" t="s">
        <v>11</v>
      </c>
      <c r="G1054" s="93" t="s">
        <v>12</v>
      </c>
      <c r="H1054" s="82" t="s">
        <v>13</v>
      </c>
      <c r="I1054" s="82" t="s">
        <v>14</v>
      </c>
      <c r="J1054" s="82" t="s">
        <v>15</v>
      </c>
      <c r="K1054" s="94" t="s">
        <v>16</v>
      </c>
      <c r="L1054" s="82" t="s">
        <v>17</v>
      </c>
      <c r="M1054" s="82" t="s">
        <v>18</v>
      </c>
      <c r="N1054" s="82" t="s">
        <v>19</v>
      </c>
    </row>
    <row r="1055" spans="1:14" ht="15.75">
      <c r="A1055" s="87"/>
      <c r="B1055" s="82"/>
      <c r="C1055" s="82"/>
      <c r="D1055" s="87"/>
      <c r="E1055" s="82"/>
      <c r="F1055" s="93"/>
      <c r="G1055" s="93"/>
      <c r="H1055" s="82"/>
      <c r="I1055" s="82"/>
      <c r="J1055" s="82"/>
      <c r="K1055" s="94"/>
      <c r="L1055" s="82"/>
      <c r="M1055" s="82"/>
      <c r="N1055" s="82"/>
    </row>
    <row r="1056" spans="1:14" ht="15.75">
      <c r="A1056" s="7">
        <v>1</v>
      </c>
      <c r="B1056" s="8">
        <v>42916</v>
      </c>
      <c r="C1056" s="6" t="s">
        <v>20</v>
      </c>
      <c r="D1056" s="6" t="s">
        <v>21</v>
      </c>
      <c r="E1056" s="6" t="s">
        <v>86</v>
      </c>
      <c r="F1056" s="9">
        <v>1258</v>
      </c>
      <c r="G1056" s="9">
        <v>1235</v>
      </c>
      <c r="H1056" s="9">
        <v>1270</v>
      </c>
      <c r="I1056" s="9">
        <v>1282</v>
      </c>
      <c r="J1056" s="9">
        <v>1294</v>
      </c>
      <c r="K1056" s="9">
        <v>1244</v>
      </c>
      <c r="L1056" s="10">
        <f aca="true" t="shared" si="214" ref="L1056:L1092">100000/F1056</f>
        <v>79.4912559618442</v>
      </c>
      <c r="M1056" s="11">
        <f aca="true" t="shared" si="215" ref="M1056:M1092">IF(D1056="BUY",(K1056-F1056)*(L1056),(F1056-K1056)*(L1056))</f>
        <v>-1112.8775834658188</v>
      </c>
      <c r="N1056" s="12">
        <f aca="true" t="shared" si="216" ref="N1056:N1092">M1056/(L1056)/F1056%</f>
        <v>-1.1128775834658187</v>
      </c>
    </row>
    <row r="1057" spans="1:14" ht="15.75">
      <c r="A1057" s="7">
        <v>2</v>
      </c>
      <c r="B1057" s="8">
        <v>42916</v>
      </c>
      <c r="C1057" s="6" t="s">
        <v>20</v>
      </c>
      <c r="D1057" s="6" t="s">
        <v>21</v>
      </c>
      <c r="E1057" s="6" t="s">
        <v>87</v>
      </c>
      <c r="F1057" s="9">
        <v>1250</v>
      </c>
      <c r="G1057" s="9">
        <v>1220</v>
      </c>
      <c r="H1057" s="9">
        <v>1265</v>
      </c>
      <c r="I1057" s="9">
        <v>1280</v>
      </c>
      <c r="J1057" s="9">
        <v>1295</v>
      </c>
      <c r="K1057" s="9">
        <v>1265</v>
      </c>
      <c r="L1057" s="10">
        <f t="shared" si="214"/>
        <v>80</v>
      </c>
      <c r="M1057" s="11">
        <f t="shared" si="215"/>
        <v>1200</v>
      </c>
      <c r="N1057" s="12">
        <f t="shared" si="216"/>
        <v>1.2</v>
      </c>
    </row>
    <row r="1058" spans="1:14" ht="15.75">
      <c r="A1058" s="7">
        <v>3</v>
      </c>
      <c r="B1058" s="8">
        <v>42916</v>
      </c>
      <c r="C1058" s="6" t="s">
        <v>20</v>
      </c>
      <c r="D1058" s="6" t="s">
        <v>21</v>
      </c>
      <c r="E1058" s="6" t="s">
        <v>88</v>
      </c>
      <c r="F1058" s="9">
        <v>519</v>
      </c>
      <c r="G1058" s="9">
        <v>509</v>
      </c>
      <c r="H1058" s="9">
        <v>525</v>
      </c>
      <c r="I1058" s="9">
        <v>530</v>
      </c>
      <c r="J1058" s="9">
        <v>535</v>
      </c>
      <c r="K1058" s="9">
        <v>525</v>
      </c>
      <c r="L1058" s="10">
        <f t="shared" si="214"/>
        <v>192.67822736030828</v>
      </c>
      <c r="M1058" s="11">
        <f t="shared" si="215"/>
        <v>1156.0693641618498</v>
      </c>
      <c r="N1058" s="12">
        <f t="shared" si="216"/>
        <v>1.1560693641618496</v>
      </c>
    </row>
    <row r="1059" spans="1:14" ht="15.75">
      <c r="A1059" s="7">
        <v>4</v>
      </c>
      <c r="B1059" s="8">
        <v>42915</v>
      </c>
      <c r="C1059" s="6" t="s">
        <v>20</v>
      </c>
      <c r="D1059" s="6" t="s">
        <v>21</v>
      </c>
      <c r="E1059" s="6" t="s">
        <v>89</v>
      </c>
      <c r="F1059" s="9">
        <v>262</v>
      </c>
      <c r="G1059" s="9">
        <v>254</v>
      </c>
      <c r="H1059" s="9">
        <v>266</v>
      </c>
      <c r="I1059" s="9">
        <v>270</v>
      </c>
      <c r="J1059" s="9">
        <v>274</v>
      </c>
      <c r="K1059" s="9">
        <v>266</v>
      </c>
      <c r="L1059" s="10">
        <f t="shared" si="214"/>
        <v>381.6793893129771</v>
      </c>
      <c r="M1059" s="11">
        <f t="shared" si="215"/>
        <v>1526.7175572519084</v>
      </c>
      <c r="N1059" s="12">
        <f t="shared" si="216"/>
        <v>1.5267175572519083</v>
      </c>
    </row>
    <row r="1060" spans="1:14" ht="15.75">
      <c r="A1060" s="7">
        <v>5</v>
      </c>
      <c r="B1060" s="8">
        <v>42915</v>
      </c>
      <c r="C1060" s="6" t="s">
        <v>20</v>
      </c>
      <c r="D1060" s="6" t="s">
        <v>21</v>
      </c>
      <c r="E1060" s="6" t="s">
        <v>90</v>
      </c>
      <c r="F1060" s="9">
        <v>662</v>
      </c>
      <c r="G1060" s="9">
        <v>649</v>
      </c>
      <c r="H1060" s="9">
        <v>669</v>
      </c>
      <c r="I1060" s="9">
        <v>676</v>
      </c>
      <c r="J1060" s="9">
        <v>683</v>
      </c>
      <c r="K1060" s="9">
        <v>669</v>
      </c>
      <c r="L1060" s="10">
        <f t="shared" si="214"/>
        <v>151.05740181268882</v>
      </c>
      <c r="M1060" s="11">
        <f t="shared" si="215"/>
        <v>1057.4018126888218</v>
      </c>
      <c r="N1060" s="12">
        <f t="shared" si="216"/>
        <v>1.0574018126888218</v>
      </c>
    </row>
    <row r="1061" spans="1:14" ht="15.75">
      <c r="A1061" s="7">
        <v>6</v>
      </c>
      <c r="B1061" s="8">
        <v>42915</v>
      </c>
      <c r="C1061" s="6" t="s">
        <v>20</v>
      </c>
      <c r="D1061" s="6" t="s">
        <v>21</v>
      </c>
      <c r="E1061" s="6" t="s">
        <v>91</v>
      </c>
      <c r="F1061" s="9">
        <v>600</v>
      </c>
      <c r="G1061" s="9">
        <v>588</v>
      </c>
      <c r="H1061" s="9">
        <v>607</v>
      </c>
      <c r="I1061" s="9">
        <v>614</v>
      </c>
      <c r="J1061" s="9">
        <v>620</v>
      </c>
      <c r="K1061" s="9">
        <v>607</v>
      </c>
      <c r="L1061" s="10">
        <f t="shared" si="214"/>
        <v>166.66666666666666</v>
      </c>
      <c r="M1061" s="11">
        <f t="shared" si="215"/>
        <v>1166.6666666666665</v>
      </c>
      <c r="N1061" s="12">
        <f t="shared" si="216"/>
        <v>1.1666666666666665</v>
      </c>
    </row>
    <row r="1062" spans="1:14" ht="15.75">
      <c r="A1062" s="7">
        <v>7</v>
      </c>
      <c r="B1062" s="8">
        <v>42914</v>
      </c>
      <c r="C1062" s="6" t="s">
        <v>20</v>
      </c>
      <c r="D1062" s="6" t="s">
        <v>21</v>
      </c>
      <c r="E1062" s="6" t="s">
        <v>89</v>
      </c>
      <c r="F1062" s="9">
        <v>257</v>
      </c>
      <c r="G1062" s="9">
        <v>249</v>
      </c>
      <c r="H1062" s="9">
        <v>261</v>
      </c>
      <c r="I1062" s="9">
        <v>265</v>
      </c>
      <c r="J1062" s="9">
        <v>269</v>
      </c>
      <c r="K1062" s="9">
        <v>260.5</v>
      </c>
      <c r="L1062" s="10">
        <f t="shared" si="214"/>
        <v>389.10505836575874</v>
      </c>
      <c r="M1062" s="11">
        <f t="shared" si="215"/>
        <v>1361.8677042801555</v>
      </c>
      <c r="N1062" s="12">
        <f t="shared" si="216"/>
        <v>1.3618677042801557</v>
      </c>
    </row>
    <row r="1063" spans="1:14" ht="15.75">
      <c r="A1063" s="7">
        <v>8</v>
      </c>
      <c r="B1063" s="8">
        <v>42913</v>
      </c>
      <c r="C1063" s="6" t="s">
        <v>20</v>
      </c>
      <c r="D1063" s="6" t="s">
        <v>21</v>
      </c>
      <c r="E1063" s="6" t="s">
        <v>92</v>
      </c>
      <c r="F1063" s="9">
        <v>1780</v>
      </c>
      <c r="G1063" s="9">
        <v>1750</v>
      </c>
      <c r="H1063" s="9">
        <v>1798</v>
      </c>
      <c r="I1063" s="9">
        <v>1816</v>
      </c>
      <c r="J1063" s="9">
        <v>1834</v>
      </c>
      <c r="K1063" s="9">
        <v>1816</v>
      </c>
      <c r="L1063" s="10">
        <f t="shared" si="214"/>
        <v>56.17977528089887</v>
      </c>
      <c r="M1063" s="11">
        <f t="shared" si="215"/>
        <v>2022.4719101123594</v>
      </c>
      <c r="N1063" s="12">
        <f t="shared" si="216"/>
        <v>2.0224719101123596</v>
      </c>
    </row>
    <row r="1064" spans="1:14" ht="15.75">
      <c r="A1064" s="7">
        <v>9</v>
      </c>
      <c r="B1064" s="8">
        <v>42909</v>
      </c>
      <c r="C1064" s="6" t="s">
        <v>20</v>
      </c>
      <c r="D1064" s="6" t="s">
        <v>21</v>
      </c>
      <c r="E1064" s="6" t="s">
        <v>93</v>
      </c>
      <c r="F1064" s="9">
        <v>515</v>
      </c>
      <c r="G1064" s="9">
        <v>510</v>
      </c>
      <c r="H1064" s="9">
        <v>520</v>
      </c>
      <c r="I1064" s="9">
        <v>525</v>
      </c>
      <c r="J1064" s="9">
        <v>530</v>
      </c>
      <c r="K1064" s="9">
        <v>510</v>
      </c>
      <c r="L1064" s="10">
        <f t="shared" si="214"/>
        <v>194.1747572815534</v>
      </c>
      <c r="M1064" s="11">
        <f t="shared" si="215"/>
        <v>-970.873786407767</v>
      </c>
      <c r="N1064" s="12">
        <f t="shared" si="216"/>
        <v>-0.9708737864077669</v>
      </c>
    </row>
    <row r="1065" spans="1:14" ht="15.75">
      <c r="A1065" s="7">
        <v>10</v>
      </c>
      <c r="B1065" s="8">
        <v>42909</v>
      </c>
      <c r="C1065" s="6" t="s">
        <v>20</v>
      </c>
      <c r="D1065" s="6" t="s">
        <v>94</v>
      </c>
      <c r="E1065" s="6" t="s">
        <v>23</v>
      </c>
      <c r="F1065" s="9">
        <v>865</v>
      </c>
      <c r="G1065" s="9">
        <v>880</v>
      </c>
      <c r="H1065" s="9">
        <v>857</v>
      </c>
      <c r="I1065" s="9">
        <v>850</v>
      </c>
      <c r="J1065" s="9">
        <v>842</v>
      </c>
      <c r="K1065" s="9">
        <v>857</v>
      </c>
      <c r="L1065" s="10">
        <f t="shared" si="214"/>
        <v>115.60693641618496</v>
      </c>
      <c r="M1065" s="11">
        <f t="shared" si="215"/>
        <v>924.8554913294797</v>
      </c>
      <c r="N1065" s="12">
        <f t="shared" si="216"/>
        <v>0.9248554913294798</v>
      </c>
    </row>
    <row r="1066" spans="1:14" ht="15.75">
      <c r="A1066" s="7">
        <v>11</v>
      </c>
      <c r="B1066" s="8">
        <v>42908</v>
      </c>
      <c r="C1066" s="6" t="s">
        <v>20</v>
      </c>
      <c r="D1066" s="6" t="s">
        <v>21</v>
      </c>
      <c r="E1066" s="6" t="s">
        <v>47</v>
      </c>
      <c r="F1066" s="9">
        <v>1560</v>
      </c>
      <c r="G1066" s="9">
        <v>1535</v>
      </c>
      <c r="H1066" s="9">
        <v>1580</v>
      </c>
      <c r="I1066" s="9">
        <v>1595</v>
      </c>
      <c r="J1066" s="9">
        <v>1610</v>
      </c>
      <c r="K1066" s="9">
        <v>1535</v>
      </c>
      <c r="L1066" s="10">
        <f t="shared" si="214"/>
        <v>64.1025641025641</v>
      </c>
      <c r="M1066" s="11">
        <f t="shared" si="215"/>
        <v>-1602.5641025641025</v>
      </c>
      <c r="N1066" s="12">
        <f t="shared" si="216"/>
        <v>-1.6025641025641026</v>
      </c>
    </row>
    <row r="1067" spans="1:14" ht="15.75">
      <c r="A1067" s="7">
        <v>12</v>
      </c>
      <c r="B1067" s="8">
        <v>42908</v>
      </c>
      <c r="C1067" s="6" t="s">
        <v>20</v>
      </c>
      <c r="D1067" s="6" t="s">
        <v>21</v>
      </c>
      <c r="E1067" s="6" t="s">
        <v>95</v>
      </c>
      <c r="F1067" s="9">
        <v>148</v>
      </c>
      <c r="G1067" s="9">
        <v>140</v>
      </c>
      <c r="H1067" s="9">
        <v>154</v>
      </c>
      <c r="I1067" s="9">
        <v>158</v>
      </c>
      <c r="J1067" s="9">
        <v>162</v>
      </c>
      <c r="K1067" s="9">
        <v>140</v>
      </c>
      <c r="L1067" s="10">
        <f t="shared" si="214"/>
        <v>675.6756756756756</v>
      </c>
      <c r="M1067" s="11">
        <f t="shared" si="215"/>
        <v>-5405.405405405405</v>
      </c>
      <c r="N1067" s="12">
        <f t="shared" si="216"/>
        <v>-5.405405405405405</v>
      </c>
    </row>
    <row r="1068" spans="1:14" ht="15.75">
      <c r="A1068" s="7">
        <v>13</v>
      </c>
      <c r="B1068" s="8">
        <v>42907</v>
      </c>
      <c r="C1068" s="6" t="s">
        <v>20</v>
      </c>
      <c r="D1068" s="6" t="s">
        <v>21</v>
      </c>
      <c r="E1068" s="6" t="s">
        <v>96</v>
      </c>
      <c r="F1068" s="9">
        <v>756</v>
      </c>
      <c r="G1068" s="9">
        <v>742</v>
      </c>
      <c r="H1068" s="9">
        <v>765</v>
      </c>
      <c r="I1068" s="9">
        <v>773</v>
      </c>
      <c r="J1068" s="9">
        <v>780</v>
      </c>
      <c r="K1068" s="9">
        <v>765</v>
      </c>
      <c r="L1068" s="10">
        <f t="shared" si="214"/>
        <v>132.27513227513228</v>
      </c>
      <c r="M1068" s="11">
        <f t="shared" si="215"/>
        <v>1190.4761904761906</v>
      </c>
      <c r="N1068" s="12">
        <f t="shared" si="216"/>
        <v>1.1904761904761905</v>
      </c>
    </row>
    <row r="1069" spans="1:14" ht="15.75">
      <c r="A1069" s="7">
        <v>14</v>
      </c>
      <c r="B1069" s="8">
        <v>42906</v>
      </c>
      <c r="C1069" s="6" t="s">
        <v>20</v>
      </c>
      <c r="D1069" s="6" t="s">
        <v>21</v>
      </c>
      <c r="E1069" s="6" t="s">
        <v>25</v>
      </c>
      <c r="F1069" s="9">
        <v>723</v>
      </c>
      <c r="G1069" s="9">
        <v>708</v>
      </c>
      <c r="H1069" s="9">
        <v>730</v>
      </c>
      <c r="I1069" s="9">
        <v>737</v>
      </c>
      <c r="J1069" s="9">
        <v>744</v>
      </c>
      <c r="K1069" s="9">
        <v>730</v>
      </c>
      <c r="L1069" s="10">
        <f t="shared" si="214"/>
        <v>138.31258644536652</v>
      </c>
      <c r="M1069" s="11">
        <f t="shared" si="215"/>
        <v>968.1881051175657</v>
      </c>
      <c r="N1069" s="12">
        <f t="shared" si="216"/>
        <v>0.9681881051175656</v>
      </c>
    </row>
    <row r="1070" spans="1:14" ht="15.75">
      <c r="A1070" s="7">
        <v>15</v>
      </c>
      <c r="B1070" s="8">
        <v>42906</v>
      </c>
      <c r="C1070" s="6" t="s">
        <v>20</v>
      </c>
      <c r="D1070" s="6" t="s">
        <v>21</v>
      </c>
      <c r="E1070" s="6" t="s">
        <v>52</v>
      </c>
      <c r="F1070" s="9">
        <v>1100</v>
      </c>
      <c r="G1070" s="9">
        <v>1080</v>
      </c>
      <c r="H1070" s="9">
        <v>1110</v>
      </c>
      <c r="I1070" s="9">
        <v>1120</v>
      </c>
      <c r="J1070" s="9">
        <v>1130</v>
      </c>
      <c r="K1070" s="9">
        <v>1080</v>
      </c>
      <c r="L1070" s="10">
        <f t="shared" si="214"/>
        <v>90.9090909090909</v>
      </c>
      <c r="M1070" s="11">
        <f t="shared" si="215"/>
        <v>-1818.181818181818</v>
      </c>
      <c r="N1070" s="12">
        <f t="shared" si="216"/>
        <v>-1.8181818181818181</v>
      </c>
    </row>
    <row r="1071" spans="1:14" ht="15.75">
      <c r="A1071" s="7">
        <v>16</v>
      </c>
      <c r="B1071" s="8">
        <v>42906</v>
      </c>
      <c r="C1071" s="6" t="s">
        <v>20</v>
      </c>
      <c r="D1071" s="6" t="s">
        <v>21</v>
      </c>
      <c r="E1071" s="6" t="s">
        <v>89</v>
      </c>
      <c r="F1071" s="9">
        <v>251</v>
      </c>
      <c r="G1071" s="9">
        <v>242</v>
      </c>
      <c r="H1071" s="9">
        <v>255</v>
      </c>
      <c r="I1071" s="9">
        <v>260</v>
      </c>
      <c r="J1071" s="9">
        <v>265</v>
      </c>
      <c r="K1071" s="9">
        <v>254.5</v>
      </c>
      <c r="L1071" s="10">
        <f t="shared" si="214"/>
        <v>398.40637450199205</v>
      </c>
      <c r="M1071" s="11">
        <f t="shared" si="215"/>
        <v>1394.4223107569721</v>
      </c>
      <c r="N1071" s="12">
        <f t="shared" si="216"/>
        <v>1.3944223107569722</v>
      </c>
    </row>
    <row r="1072" spans="1:14" ht="15.75">
      <c r="A1072" s="7">
        <v>17</v>
      </c>
      <c r="B1072" s="8">
        <v>42906</v>
      </c>
      <c r="C1072" s="6" t="s">
        <v>20</v>
      </c>
      <c r="D1072" s="6" t="s">
        <v>21</v>
      </c>
      <c r="E1072" s="6" t="s">
        <v>97</v>
      </c>
      <c r="F1072" s="9">
        <v>254</v>
      </c>
      <c r="G1072" s="9">
        <v>244</v>
      </c>
      <c r="H1072" s="9">
        <v>259</v>
      </c>
      <c r="I1072" s="9">
        <v>264</v>
      </c>
      <c r="J1072" s="9">
        <v>269</v>
      </c>
      <c r="K1072" s="9">
        <v>259</v>
      </c>
      <c r="L1072" s="10">
        <f t="shared" si="214"/>
        <v>393.7007874015748</v>
      </c>
      <c r="M1072" s="11">
        <f t="shared" si="215"/>
        <v>1968.5039370078741</v>
      </c>
      <c r="N1072" s="12">
        <f t="shared" si="216"/>
        <v>1.968503937007874</v>
      </c>
    </row>
    <row r="1073" spans="1:14" ht="15.75">
      <c r="A1073" s="7">
        <v>18</v>
      </c>
      <c r="B1073" s="8">
        <v>42905</v>
      </c>
      <c r="C1073" s="6" t="s">
        <v>20</v>
      </c>
      <c r="D1073" s="6" t="s">
        <v>21</v>
      </c>
      <c r="E1073" s="6" t="s">
        <v>80</v>
      </c>
      <c r="F1073" s="9">
        <v>1580</v>
      </c>
      <c r="G1073" s="9">
        <v>1555</v>
      </c>
      <c r="H1073" s="9">
        <v>1595</v>
      </c>
      <c r="I1073" s="9">
        <v>1610</v>
      </c>
      <c r="J1073" s="9">
        <v>1625</v>
      </c>
      <c r="K1073" s="9">
        <v>1625</v>
      </c>
      <c r="L1073" s="10">
        <f t="shared" si="214"/>
        <v>63.29113924050633</v>
      </c>
      <c r="M1073" s="11">
        <f t="shared" si="215"/>
        <v>2848.101265822785</v>
      </c>
      <c r="N1073" s="12">
        <f t="shared" si="216"/>
        <v>2.848101265822785</v>
      </c>
    </row>
    <row r="1074" spans="1:14" ht="15.75">
      <c r="A1074" s="7">
        <v>19</v>
      </c>
      <c r="B1074" s="8">
        <v>42905</v>
      </c>
      <c r="C1074" s="6" t="s">
        <v>20</v>
      </c>
      <c r="D1074" s="6" t="s">
        <v>21</v>
      </c>
      <c r="E1074" s="6" t="s">
        <v>98</v>
      </c>
      <c r="F1074" s="9">
        <v>617</v>
      </c>
      <c r="G1074" s="9">
        <v>605</v>
      </c>
      <c r="H1074" s="9">
        <v>622</v>
      </c>
      <c r="I1074" s="9">
        <v>630</v>
      </c>
      <c r="J1074" s="9">
        <v>637</v>
      </c>
      <c r="K1074" s="9">
        <v>610.5</v>
      </c>
      <c r="L1074" s="10">
        <f t="shared" si="214"/>
        <v>162.07455429497568</v>
      </c>
      <c r="M1074" s="11">
        <f t="shared" si="215"/>
        <v>-1053.484602917342</v>
      </c>
      <c r="N1074" s="12">
        <f t="shared" si="216"/>
        <v>-1.0534846029173421</v>
      </c>
    </row>
    <row r="1075" spans="1:14" ht="15.75">
      <c r="A1075" s="7">
        <v>20</v>
      </c>
      <c r="B1075" s="8">
        <v>42902</v>
      </c>
      <c r="C1075" s="6" t="s">
        <v>20</v>
      </c>
      <c r="D1075" s="6" t="s">
        <v>21</v>
      </c>
      <c r="E1075" s="6" t="s">
        <v>99</v>
      </c>
      <c r="F1075" s="9">
        <v>1090</v>
      </c>
      <c r="G1075" s="9">
        <v>1070</v>
      </c>
      <c r="H1075" s="9">
        <v>1105</v>
      </c>
      <c r="I1075" s="9">
        <v>1120</v>
      </c>
      <c r="J1075" s="9">
        <v>1135</v>
      </c>
      <c r="K1075" s="9">
        <v>1102</v>
      </c>
      <c r="L1075" s="10">
        <f t="shared" si="214"/>
        <v>91.74311926605505</v>
      </c>
      <c r="M1075" s="11">
        <f t="shared" si="215"/>
        <v>1100.9174311926606</v>
      </c>
      <c r="N1075" s="12">
        <f t="shared" si="216"/>
        <v>1.1009174311926606</v>
      </c>
    </row>
    <row r="1076" spans="1:14" ht="15.75">
      <c r="A1076" s="7">
        <v>21</v>
      </c>
      <c r="B1076" s="8">
        <v>42902</v>
      </c>
      <c r="C1076" s="6" t="s">
        <v>20</v>
      </c>
      <c r="D1076" s="6" t="s">
        <v>21</v>
      </c>
      <c r="E1076" s="6" t="s">
        <v>100</v>
      </c>
      <c r="F1076" s="9">
        <v>313</v>
      </c>
      <c r="G1076" s="9">
        <v>305</v>
      </c>
      <c r="H1076" s="9">
        <v>317</v>
      </c>
      <c r="I1076" s="9">
        <v>321</v>
      </c>
      <c r="J1076" s="9">
        <v>325</v>
      </c>
      <c r="K1076" s="9">
        <v>325</v>
      </c>
      <c r="L1076" s="10">
        <f t="shared" si="214"/>
        <v>319.4888178913738</v>
      </c>
      <c r="M1076" s="11">
        <f t="shared" si="215"/>
        <v>3833.8658146964854</v>
      </c>
      <c r="N1076" s="12">
        <f t="shared" si="216"/>
        <v>3.8338658146964857</v>
      </c>
    </row>
    <row r="1077" spans="1:14" ht="15.75">
      <c r="A1077" s="7">
        <v>22</v>
      </c>
      <c r="B1077" s="8">
        <v>42901</v>
      </c>
      <c r="C1077" s="6" t="s">
        <v>20</v>
      </c>
      <c r="D1077" s="6" t="s">
        <v>21</v>
      </c>
      <c r="E1077" s="6" t="s">
        <v>101</v>
      </c>
      <c r="F1077" s="9">
        <v>836</v>
      </c>
      <c r="G1077" s="9">
        <v>820</v>
      </c>
      <c r="H1077" s="9">
        <v>844</v>
      </c>
      <c r="I1077" s="9">
        <v>852</v>
      </c>
      <c r="J1077" s="9">
        <v>860</v>
      </c>
      <c r="K1077" s="9">
        <v>844</v>
      </c>
      <c r="L1077" s="10">
        <f t="shared" si="214"/>
        <v>119.61722488038278</v>
      </c>
      <c r="M1077" s="11">
        <f t="shared" si="215"/>
        <v>956.9377990430622</v>
      </c>
      <c r="N1077" s="12">
        <f t="shared" si="216"/>
        <v>0.9569377990430623</v>
      </c>
    </row>
    <row r="1078" spans="1:14" ht="15.75">
      <c r="A1078" s="7">
        <v>23</v>
      </c>
      <c r="B1078" s="8">
        <v>42899</v>
      </c>
      <c r="C1078" s="6" t="s">
        <v>20</v>
      </c>
      <c r="D1078" s="6" t="s">
        <v>21</v>
      </c>
      <c r="E1078" s="6" t="s">
        <v>51</v>
      </c>
      <c r="F1078" s="9">
        <v>230</v>
      </c>
      <c r="G1078" s="9">
        <v>222</v>
      </c>
      <c r="H1078" s="9">
        <v>234</v>
      </c>
      <c r="I1078" s="9">
        <v>238</v>
      </c>
      <c r="J1078" s="9">
        <v>242</v>
      </c>
      <c r="K1078" s="9">
        <v>222</v>
      </c>
      <c r="L1078" s="10">
        <f t="shared" si="214"/>
        <v>434.7826086956522</v>
      </c>
      <c r="M1078" s="11">
        <f t="shared" si="215"/>
        <v>-3478.2608695652175</v>
      </c>
      <c r="N1078" s="12">
        <f t="shared" si="216"/>
        <v>-3.4782608695652177</v>
      </c>
    </row>
    <row r="1079" spans="1:14" ht="15.75">
      <c r="A1079" s="7">
        <v>24</v>
      </c>
      <c r="B1079" s="8">
        <v>42899</v>
      </c>
      <c r="C1079" s="6" t="s">
        <v>20</v>
      </c>
      <c r="D1079" s="6" t="s">
        <v>21</v>
      </c>
      <c r="E1079" s="6" t="s">
        <v>24</v>
      </c>
      <c r="F1079" s="9">
        <v>1910</v>
      </c>
      <c r="G1079" s="9">
        <v>1880</v>
      </c>
      <c r="H1079" s="9">
        <v>1930</v>
      </c>
      <c r="I1079" s="9">
        <v>1950</v>
      </c>
      <c r="J1079" s="9">
        <v>1970</v>
      </c>
      <c r="K1079" s="9">
        <v>1930</v>
      </c>
      <c r="L1079" s="10">
        <f t="shared" si="214"/>
        <v>52.35602094240838</v>
      </c>
      <c r="M1079" s="11">
        <f t="shared" si="215"/>
        <v>1047.1204188481674</v>
      </c>
      <c r="N1079" s="12">
        <f t="shared" si="216"/>
        <v>1.0471204188481673</v>
      </c>
    </row>
    <row r="1080" spans="1:14" ht="15.75">
      <c r="A1080" s="7">
        <v>25</v>
      </c>
      <c r="B1080" s="8">
        <v>42894</v>
      </c>
      <c r="C1080" s="6" t="s">
        <v>20</v>
      </c>
      <c r="D1080" s="6" t="s">
        <v>21</v>
      </c>
      <c r="E1080" s="6" t="s">
        <v>91</v>
      </c>
      <c r="F1080" s="9">
        <v>642</v>
      </c>
      <c r="G1080" s="9">
        <v>628</v>
      </c>
      <c r="H1080" s="9">
        <v>649</v>
      </c>
      <c r="I1080" s="9">
        <v>656</v>
      </c>
      <c r="J1080" s="9">
        <v>663</v>
      </c>
      <c r="K1080" s="9">
        <v>635.15</v>
      </c>
      <c r="L1080" s="10">
        <f t="shared" si="214"/>
        <v>155.76323987538942</v>
      </c>
      <c r="M1080" s="11">
        <f t="shared" si="215"/>
        <v>-1066.978193146421</v>
      </c>
      <c r="N1080" s="12">
        <f t="shared" si="216"/>
        <v>-1.066978193146421</v>
      </c>
    </row>
    <row r="1081" spans="1:14" ht="15.75">
      <c r="A1081" s="7">
        <v>26</v>
      </c>
      <c r="B1081" s="8">
        <v>42893</v>
      </c>
      <c r="C1081" s="6" t="s">
        <v>20</v>
      </c>
      <c r="D1081" s="6" t="s">
        <v>21</v>
      </c>
      <c r="E1081" s="6" t="s">
        <v>102</v>
      </c>
      <c r="F1081" s="9">
        <v>1210</v>
      </c>
      <c r="G1081" s="9">
        <v>1185</v>
      </c>
      <c r="H1081" s="9">
        <v>1225</v>
      </c>
      <c r="I1081" s="9">
        <v>1240</v>
      </c>
      <c r="J1081" s="9">
        <v>1255</v>
      </c>
      <c r="K1081" s="9">
        <v>1185</v>
      </c>
      <c r="L1081" s="10">
        <f t="shared" si="214"/>
        <v>82.64462809917356</v>
      </c>
      <c r="M1081" s="11">
        <f t="shared" si="215"/>
        <v>-2066.115702479339</v>
      </c>
      <c r="N1081" s="12">
        <f t="shared" si="216"/>
        <v>-2.0661157024793386</v>
      </c>
    </row>
    <row r="1082" spans="1:14" ht="15.75">
      <c r="A1082" s="7">
        <v>27</v>
      </c>
      <c r="B1082" s="8">
        <v>42893</v>
      </c>
      <c r="C1082" s="6" t="s">
        <v>20</v>
      </c>
      <c r="D1082" s="6" t="s">
        <v>21</v>
      </c>
      <c r="E1082" s="6" t="s">
        <v>96</v>
      </c>
      <c r="F1082" s="9">
        <v>751</v>
      </c>
      <c r="G1082" s="9">
        <v>735</v>
      </c>
      <c r="H1082" s="9">
        <v>758</v>
      </c>
      <c r="I1082" s="9">
        <v>766</v>
      </c>
      <c r="J1082" s="9">
        <v>774</v>
      </c>
      <c r="K1082" s="9">
        <v>766</v>
      </c>
      <c r="L1082" s="10">
        <f t="shared" si="214"/>
        <v>133.15579227696404</v>
      </c>
      <c r="M1082" s="11">
        <f t="shared" si="215"/>
        <v>1997.3368841544604</v>
      </c>
      <c r="N1082" s="12">
        <f t="shared" si="216"/>
        <v>1.9973368841544608</v>
      </c>
    </row>
    <row r="1083" spans="1:14" ht="15.75">
      <c r="A1083" s="7">
        <v>28</v>
      </c>
      <c r="B1083" s="8">
        <v>42893</v>
      </c>
      <c r="C1083" s="6" t="s">
        <v>20</v>
      </c>
      <c r="D1083" s="6" t="s">
        <v>21</v>
      </c>
      <c r="E1083" s="6" t="s">
        <v>103</v>
      </c>
      <c r="F1083" s="9">
        <v>526</v>
      </c>
      <c r="G1083" s="9">
        <v>515</v>
      </c>
      <c r="H1083" s="9">
        <v>532</v>
      </c>
      <c r="I1083" s="9">
        <v>538</v>
      </c>
      <c r="J1083" s="9">
        <v>544</v>
      </c>
      <c r="K1083" s="9">
        <v>538</v>
      </c>
      <c r="L1083" s="10">
        <f t="shared" si="214"/>
        <v>190.11406844106463</v>
      </c>
      <c r="M1083" s="11">
        <f t="shared" si="215"/>
        <v>2281.3688212927755</v>
      </c>
      <c r="N1083" s="12">
        <f t="shared" si="216"/>
        <v>2.2813688212927756</v>
      </c>
    </row>
    <row r="1084" spans="1:14" ht="15.75">
      <c r="A1084" s="7">
        <v>29</v>
      </c>
      <c r="B1084" s="8">
        <v>42892</v>
      </c>
      <c r="C1084" s="6" t="s">
        <v>20</v>
      </c>
      <c r="D1084" s="6" t="s">
        <v>21</v>
      </c>
      <c r="E1084" s="6" t="s">
        <v>24</v>
      </c>
      <c r="F1084" s="9">
        <v>1846</v>
      </c>
      <c r="G1084" s="9">
        <v>1810</v>
      </c>
      <c r="H1084" s="9">
        <v>1866</v>
      </c>
      <c r="I1084" s="9">
        <v>1886</v>
      </c>
      <c r="J1084" s="9">
        <v>1906</v>
      </c>
      <c r="K1084" s="9">
        <v>1886</v>
      </c>
      <c r="L1084" s="10">
        <f t="shared" si="214"/>
        <v>54.17118093174431</v>
      </c>
      <c r="M1084" s="11">
        <f t="shared" si="215"/>
        <v>2166.8472372697724</v>
      </c>
      <c r="N1084" s="12">
        <f t="shared" si="216"/>
        <v>2.1668472372697725</v>
      </c>
    </row>
    <row r="1085" spans="1:14" ht="15.75">
      <c r="A1085" s="7">
        <v>30</v>
      </c>
      <c r="B1085" s="8">
        <v>42892</v>
      </c>
      <c r="C1085" s="6" t="s">
        <v>20</v>
      </c>
      <c r="D1085" s="6" t="s">
        <v>21</v>
      </c>
      <c r="E1085" s="6" t="s">
        <v>80</v>
      </c>
      <c r="F1085" s="9">
        <v>1580</v>
      </c>
      <c r="G1085" s="9">
        <v>1550</v>
      </c>
      <c r="H1085" s="9">
        <v>1595</v>
      </c>
      <c r="I1085" s="9">
        <v>1610</v>
      </c>
      <c r="J1085" s="9">
        <v>1625</v>
      </c>
      <c r="K1085" s="9">
        <v>1595</v>
      </c>
      <c r="L1085" s="10">
        <f t="shared" si="214"/>
        <v>63.29113924050633</v>
      </c>
      <c r="M1085" s="11">
        <f t="shared" si="215"/>
        <v>949.367088607595</v>
      </c>
      <c r="N1085" s="12">
        <f t="shared" si="216"/>
        <v>0.9493670886075949</v>
      </c>
    </row>
    <row r="1086" spans="1:14" ht="15.75">
      <c r="A1086" s="7">
        <v>31</v>
      </c>
      <c r="B1086" s="8">
        <v>42891</v>
      </c>
      <c r="C1086" s="6" t="s">
        <v>20</v>
      </c>
      <c r="D1086" s="6" t="s">
        <v>21</v>
      </c>
      <c r="E1086" s="6" t="s">
        <v>80</v>
      </c>
      <c r="F1086" s="9">
        <v>1420</v>
      </c>
      <c r="G1086" s="9">
        <v>1395</v>
      </c>
      <c r="H1086" s="9">
        <v>1435</v>
      </c>
      <c r="I1086" s="9">
        <v>1450</v>
      </c>
      <c r="J1086" s="9">
        <v>1465</v>
      </c>
      <c r="K1086" s="9">
        <v>1465</v>
      </c>
      <c r="L1086" s="10">
        <f t="shared" si="214"/>
        <v>70.4225352112676</v>
      </c>
      <c r="M1086" s="11">
        <f t="shared" si="215"/>
        <v>3169.014084507042</v>
      </c>
      <c r="N1086" s="12">
        <f t="shared" si="216"/>
        <v>3.1690140845070425</v>
      </c>
    </row>
    <row r="1087" spans="1:14" ht="15.75">
      <c r="A1087" s="7">
        <v>32</v>
      </c>
      <c r="B1087" s="8">
        <v>42891</v>
      </c>
      <c r="C1087" s="6" t="s">
        <v>20</v>
      </c>
      <c r="D1087" s="6" t="s">
        <v>21</v>
      </c>
      <c r="E1087" s="6" t="s">
        <v>104</v>
      </c>
      <c r="F1087" s="9">
        <v>556</v>
      </c>
      <c r="G1087" s="9">
        <v>546</v>
      </c>
      <c r="H1087" s="9">
        <v>562</v>
      </c>
      <c r="I1087" s="9">
        <v>567</v>
      </c>
      <c r="J1087" s="9">
        <v>572</v>
      </c>
      <c r="K1087" s="9">
        <v>562</v>
      </c>
      <c r="L1087" s="10">
        <f t="shared" si="214"/>
        <v>179.85611510791367</v>
      </c>
      <c r="M1087" s="11">
        <f t="shared" si="215"/>
        <v>1079.136690647482</v>
      </c>
      <c r="N1087" s="12">
        <f t="shared" si="216"/>
        <v>1.0791366906474822</v>
      </c>
    </row>
    <row r="1088" spans="1:14" ht="15.75">
      <c r="A1088" s="7">
        <v>33</v>
      </c>
      <c r="B1088" s="8">
        <v>42888</v>
      </c>
      <c r="C1088" s="6" t="s">
        <v>20</v>
      </c>
      <c r="D1088" s="6" t="s">
        <v>21</v>
      </c>
      <c r="E1088" s="6" t="s">
        <v>105</v>
      </c>
      <c r="F1088" s="9">
        <v>548</v>
      </c>
      <c r="G1088" s="9">
        <v>538</v>
      </c>
      <c r="H1088" s="9">
        <v>554</v>
      </c>
      <c r="I1088" s="9">
        <v>559</v>
      </c>
      <c r="J1088" s="9">
        <v>564</v>
      </c>
      <c r="K1088" s="9">
        <v>554</v>
      </c>
      <c r="L1088" s="10">
        <f t="shared" si="214"/>
        <v>182.4817518248175</v>
      </c>
      <c r="M1088" s="11">
        <f t="shared" si="215"/>
        <v>1094.890510948905</v>
      </c>
      <c r="N1088" s="12">
        <f t="shared" si="216"/>
        <v>1.094890510948905</v>
      </c>
    </row>
    <row r="1089" spans="1:14" ht="15.75">
      <c r="A1089" s="7">
        <v>34</v>
      </c>
      <c r="B1089" s="8">
        <v>42888</v>
      </c>
      <c r="C1089" s="6" t="s">
        <v>20</v>
      </c>
      <c r="D1089" s="6" t="s">
        <v>21</v>
      </c>
      <c r="E1089" s="6" t="s">
        <v>24</v>
      </c>
      <c r="F1089" s="9">
        <v>1860</v>
      </c>
      <c r="G1089" s="9">
        <v>1830</v>
      </c>
      <c r="H1089" s="9">
        <v>1880</v>
      </c>
      <c r="I1089" s="9">
        <v>1900</v>
      </c>
      <c r="J1089" s="9">
        <v>1920</v>
      </c>
      <c r="K1089" s="9">
        <v>1851</v>
      </c>
      <c r="L1089" s="10">
        <f t="shared" si="214"/>
        <v>53.763440860215056</v>
      </c>
      <c r="M1089" s="11">
        <f t="shared" si="215"/>
        <v>-483.8709677419355</v>
      </c>
      <c r="N1089" s="12">
        <f t="shared" si="216"/>
        <v>-0.48387096774193544</v>
      </c>
    </row>
    <row r="1090" spans="1:14" ht="15.75">
      <c r="A1090" s="7">
        <v>35</v>
      </c>
      <c r="B1090" s="8">
        <v>42888</v>
      </c>
      <c r="C1090" s="6" t="s">
        <v>20</v>
      </c>
      <c r="D1090" s="6" t="s">
        <v>21</v>
      </c>
      <c r="E1090" s="6" t="s">
        <v>103</v>
      </c>
      <c r="F1090" s="9">
        <v>500</v>
      </c>
      <c r="G1090" s="9">
        <v>490</v>
      </c>
      <c r="H1090" s="9">
        <v>505</v>
      </c>
      <c r="I1090" s="9">
        <v>510</v>
      </c>
      <c r="J1090" s="9">
        <v>515</v>
      </c>
      <c r="K1090" s="9">
        <v>505</v>
      </c>
      <c r="L1090" s="10">
        <f t="shared" si="214"/>
        <v>200</v>
      </c>
      <c r="M1090" s="11">
        <f t="shared" si="215"/>
        <v>1000</v>
      </c>
      <c r="N1090" s="12">
        <f t="shared" si="216"/>
        <v>1</v>
      </c>
    </row>
    <row r="1091" spans="1:14" ht="15.75">
      <c r="A1091" s="7">
        <v>36</v>
      </c>
      <c r="B1091" s="8">
        <v>42887</v>
      </c>
      <c r="C1091" s="6" t="s">
        <v>20</v>
      </c>
      <c r="D1091" s="6" t="s">
        <v>21</v>
      </c>
      <c r="E1091" s="6" t="s">
        <v>98</v>
      </c>
      <c r="F1091" s="9">
        <v>617</v>
      </c>
      <c r="G1091" s="9">
        <v>605</v>
      </c>
      <c r="H1091" s="9">
        <v>624</v>
      </c>
      <c r="I1091" s="9">
        <v>630</v>
      </c>
      <c r="J1091" s="9">
        <v>636</v>
      </c>
      <c r="K1091" s="9">
        <v>630</v>
      </c>
      <c r="L1091" s="10">
        <f t="shared" si="214"/>
        <v>162.07455429497568</v>
      </c>
      <c r="M1091" s="11">
        <f t="shared" si="215"/>
        <v>2106.969205834684</v>
      </c>
      <c r="N1091" s="12">
        <f t="shared" si="216"/>
        <v>2.1069692058346843</v>
      </c>
    </row>
    <row r="1092" spans="1:14" ht="15.75">
      <c r="A1092" s="7">
        <v>37</v>
      </c>
      <c r="B1092" s="8">
        <v>42887</v>
      </c>
      <c r="C1092" s="6" t="s">
        <v>20</v>
      </c>
      <c r="D1092" s="6" t="s">
        <v>21</v>
      </c>
      <c r="E1092" s="6" t="s">
        <v>25</v>
      </c>
      <c r="F1092" s="9">
        <v>701</v>
      </c>
      <c r="G1092" s="9">
        <v>686</v>
      </c>
      <c r="H1092" s="9">
        <v>709</v>
      </c>
      <c r="I1092" s="9">
        <v>717</v>
      </c>
      <c r="J1092" s="9">
        <v>725</v>
      </c>
      <c r="K1092" s="9">
        <v>717</v>
      </c>
      <c r="L1092" s="10">
        <f t="shared" si="214"/>
        <v>142.65335235378032</v>
      </c>
      <c r="M1092" s="11">
        <f t="shared" si="215"/>
        <v>2282.453637660485</v>
      </c>
      <c r="N1092" s="12">
        <f t="shared" si="216"/>
        <v>2.282453637660485</v>
      </c>
    </row>
    <row r="1093" ht="15.75">
      <c r="B1093" s="14"/>
    </row>
    <row r="1094" spans="1:14" ht="15.75">
      <c r="A1094" s="13" t="s">
        <v>26</v>
      </c>
      <c r="B1094" s="14"/>
      <c r="C1094" s="15"/>
      <c r="D1094" s="16"/>
      <c r="E1094" s="17"/>
      <c r="F1094" s="17"/>
      <c r="G1094" s="18"/>
      <c r="H1094" s="19"/>
      <c r="I1094" s="19"/>
      <c r="J1094" s="19"/>
      <c r="K1094" s="20"/>
      <c r="L1094" s="21"/>
      <c r="N1094" s="22"/>
    </row>
    <row r="1095" spans="1:12" ht="15.75">
      <c r="A1095" s="13" t="s">
        <v>27</v>
      </c>
      <c r="B1095" s="23"/>
      <c r="C1095" s="15"/>
      <c r="D1095" s="16"/>
      <c r="E1095" s="17"/>
      <c r="F1095" s="17"/>
      <c r="G1095" s="18"/>
      <c r="H1095" s="17"/>
      <c r="I1095" s="17"/>
      <c r="J1095" s="17"/>
      <c r="K1095" s="20"/>
      <c r="L1095" s="21"/>
    </row>
    <row r="1096" spans="1:14" ht="15.75">
      <c r="A1096" s="13" t="s">
        <v>27</v>
      </c>
      <c r="B1096" s="23"/>
      <c r="C1096" s="24"/>
      <c r="D1096" s="25"/>
      <c r="E1096" s="26"/>
      <c r="F1096" s="26"/>
      <c r="G1096" s="27"/>
      <c r="H1096" s="26"/>
      <c r="I1096" s="26"/>
      <c r="J1096" s="26"/>
      <c r="K1096" s="26"/>
      <c r="L1096" s="21"/>
      <c r="M1096" s="21"/>
      <c r="N1096" s="21"/>
    </row>
    <row r="1097" spans="1:14" ht="16.5" thickBot="1">
      <c r="A1097" s="28"/>
      <c r="B1097" s="23"/>
      <c r="C1097" s="26"/>
      <c r="D1097" s="26"/>
      <c r="E1097" s="26"/>
      <c r="F1097" s="29"/>
      <c r="G1097" s="30"/>
      <c r="H1097" s="31" t="s">
        <v>28</v>
      </c>
      <c r="I1097" s="31"/>
      <c r="J1097" s="32"/>
      <c r="K1097" s="32"/>
      <c r="L1097" s="21"/>
      <c r="M1097" s="21"/>
      <c r="N1097" s="21"/>
    </row>
    <row r="1098" spans="1:12" ht="15.75">
      <c r="A1098" s="28"/>
      <c r="B1098" s="23"/>
      <c r="C1098" s="84" t="s">
        <v>29</v>
      </c>
      <c r="D1098" s="84"/>
      <c r="E1098" s="33">
        <v>37</v>
      </c>
      <c r="F1098" s="34">
        <f>F1099+F1100+F1101+F1102+F1103+F1104</f>
        <v>100</v>
      </c>
      <c r="G1098" s="35">
        <v>37</v>
      </c>
      <c r="H1098" s="36">
        <f>G1099/G1098%</f>
        <v>72.97297297297297</v>
      </c>
      <c r="I1098" s="36"/>
      <c r="J1098" s="36"/>
      <c r="L1098" s="21"/>
    </row>
    <row r="1099" spans="1:14" ht="15.75">
      <c r="A1099" s="28"/>
      <c r="B1099" s="23"/>
      <c r="C1099" s="80" t="s">
        <v>30</v>
      </c>
      <c r="D1099" s="80"/>
      <c r="E1099" s="37">
        <v>27</v>
      </c>
      <c r="F1099" s="38">
        <f>(E1099/E1098)*100</f>
        <v>72.97297297297297</v>
      </c>
      <c r="G1099" s="35">
        <v>27</v>
      </c>
      <c r="H1099" s="32"/>
      <c r="I1099" s="32"/>
      <c r="J1099" s="26"/>
      <c r="K1099" s="32"/>
      <c r="M1099" s="26" t="s">
        <v>31</v>
      </c>
      <c r="N1099" s="26"/>
    </row>
    <row r="1100" spans="1:14" ht="15.75">
      <c r="A1100" s="39"/>
      <c r="B1100" s="23"/>
      <c r="C1100" s="80" t="s">
        <v>32</v>
      </c>
      <c r="D1100" s="80"/>
      <c r="E1100" s="37">
        <v>0</v>
      </c>
      <c r="F1100" s="38">
        <f>(E1100/E1098)*100</f>
        <v>0</v>
      </c>
      <c r="G1100" s="40"/>
      <c r="H1100" s="35"/>
      <c r="I1100" s="35"/>
      <c r="J1100" s="26"/>
      <c r="K1100" s="32"/>
      <c r="L1100" s="21"/>
      <c r="M1100" s="24"/>
      <c r="N1100" s="24"/>
    </row>
    <row r="1101" spans="1:14" ht="15.75">
      <c r="A1101" s="39"/>
      <c r="B1101" s="23"/>
      <c r="C1101" s="80" t="s">
        <v>33</v>
      </c>
      <c r="D1101" s="80"/>
      <c r="E1101" s="37">
        <v>1</v>
      </c>
      <c r="F1101" s="38">
        <f>(E1101/E1098)*100</f>
        <v>2.7027027027027026</v>
      </c>
      <c r="G1101" s="40"/>
      <c r="H1101" s="35"/>
      <c r="I1101" s="35"/>
      <c r="J1101" s="26"/>
      <c r="K1101" s="32"/>
      <c r="L1101" s="21"/>
      <c r="M1101" s="21"/>
      <c r="N1101" s="21"/>
    </row>
    <row r="1102" spans="1:14" ht="15.75">
      <c r="A1102" s="39"/>
      <c r="B1102" s="23"/>
      <c r="C1102" s="80" t="s">
        <v>34</v>
      </c>
      <c r="D1102" s="80"/>
      <c r="E1102" s="37">
        <v>9</v>
      </c>
      <c r="F1102" s="38">
        <f>(E1102/E1098)*100</f>
        <v>24.324324324324326</v>
      </c>
      <c r="G1102" s="40"/>
      <c r="H1102" s="26" t="s">
        <v>35</v>
      </c>
      <c r="I1102" s="26"/>
      <c r="J1102" s="41"/>
      <c r="K1102" s="32"/>
      <c r="L1102" s="21"/>
      <c r="M1102" s="21"/>
      <c r="N1102" s="21"/>
    </row>
    <row r="1103" spans="1:14" ht="15.75">
      <c r="A1103" s="39"/>
      <c r="B1103" s="23"/>
      <c r="C1103" s="80" t="s">
        <v>36</v>
      </c>
      <c r="D1103" s="80"/>
      <c r="E1103" s="37">
        <v>0</v>
      </c>
      <c r="F1103" s="38">
        <v>0</v>
      </c>
      <c r="G1103" s="40"/>
      <c r="H1103" s="26"/>
      <c r="I1103" s="26"/>
      <c r="J1103" s="41"/>
      <c r="K1103" s="32"/>
      <c r="L1103" s="21"/>
      <c r="M1103" s="21"/>
      <c r="N1103" s="21"/>
    </row>
    <row r="1104" spans="1:14" ht="16.5" thickBot="1">
      <c r="A1104" s="39"/>
      <c r="B1104" s="23"/>
      <c r="C1104" s="81" t="s">
        <v>37</v>
      </c>
      <c r="D1104" s="81"/>
      <c r="E1104" s="42"/>
      <c r="F1104" s="43">
        <f>(E1104/E1098)*100</f>
        <v>0</v>
      </c>
      <c r="G1104" s="40"/>
      <c r="H1104" s="26"/>
      <c r="I1104" s="26"/>
      <c r="M1104" s="21"/>
      <c r="N1104" s="21"/>
    </row>
    <row r="1105" spans="1:14" ht="15.75">
      <c r="A1105" s="45" t="s">
        <v>38</v>
      </c>
      <c r="B1105" s="14"/>
      <c r="C1105" s="15"/>
      <c r="D1105" s="15"/>
      <c r="E1105" s="17"/>
      <c r="F1105" s="17"/>
      <c r="G1105" s="46"/>
      <c r="H1105" s="47"/>
      <c r="I1105" s="47"/>
      <c r="J1105" s="47"/>
      <c r="K1105" s="17"/>
      <c r="L1105" s="21"/>
      <c r="M1105" s="44"/>
      <c r="N1105" s="44"/>
    </row>
    <row r="1106" spans="1:14" ht="15.75">
      <c r="A1106" s="16" t="s">
        <v>39</v>
      </c>
      <c r="B1106" s="14"/>
      <c r="C1106" s="48"/>
      <c r="D1106" s="49"/>
      <c r="E1106" s="50"/>
      <c r="F1106" s="47"/>
      <c r="G1106" s="46"/>
      <c r="H1106" s="47"/>
      <c r="I1106" s="47"/>
      <c r="J1106" s="47"/>
      <c r="K1106" s="17"/>
      <c r="L1106" s="21"/>
      <c r="M1106" s="28"/>
      <c r="N1106" s="28"/>
    </row>
    <row r="1107" spans="1:14" ht="15.75">
      <c r="A1107" s="16" t="s">
        <v>40</v>
      </c>
      <c r="B1107" s="14"/>
      <c r="C1107" s="15"/>
      <c r="D1107" s="49"/>
      <c r="E1107" s="50"/>
      <c r="F1107" s="47"/>
      <c r="G1107" s="46"/>
      <c r="H1107" s="51"/>
      <c r="I1107" s="51"/>
      <c r="J1107" s="51"/>
      <c r="K1107" s="17"/>
      <c r="L1107" s="21"/>
      <c r="M1107" s="21"/>
      <c r="N1107" s="21"/>
    </row>
    <row r="1108" spans="1:14" ht="15.75">
      <c r="A1108" s="16" t="s">
        <v>41</v>
      </c>
      <c r="B1108" s="48"/>
      <c r="C1108" s="15"/>
      <c r="D1108" s="49"/>
      <c r="E1108" s="50"/>
      <c r="F1108" s="47"/>
      <c r="G1108" s="52"/>
      <c r="H1108" s="51"/>
      <c r="I1108" s="51"/>
      <c r="J1108" s="51"/>
      <c r="K1108" s="17"/>
      <c r="L1108" s="21"/>
      <c r="M1108" s="21"/>
      <c r="N1108" s="21"/>
    </row>
    <row r="1109" spans="1:14" ht="15.75" customHeight="1">
      <c r="A1109" s="16" t="s">
        <v>42</v>
      </c>
      <c r="B1109" s="39"/>
      <c r="C1109" s="15"/>
      <c r="D1109" s="53"/>
      <c r="E1109" s="47"/>
      <c r="F1109" s="47"/>
      <c r="G1109" s="52"/>
      <c r="H1109" s="51"/>
      <c r="I1109" s="51"/>
      <c r="J1109" s="51"/>
      <c r="K1109" s="47"/>
      <c r="L1109" s="21"/>
      <c r="M1109" s="21"/>
      <c r="N1109" s="21"/>
    </row>
    <row r="1110" ht="16.5" thickBot="1"/>
    <row r="1111" spans="1:14" ht="16.5" thickBot="1">
      <c r="A1111" s="89" t="s">
        <v>0</v>
      </c>
      <c r="B1111" s="89"/>
      <c r="C1111" s="89"/>
      <c r="D1111" s="89"/>
      <c r="E1111" s="89"/>
      <c r="F1111" s="89"/>
      <c r="G1111" s="89"/>
      <c r="H1111" s="89"/>
      <c r="I1111" s="89"/>
      <c r="J1111" s="89"/>
      <c r="K1111" s="89"/>
      <c r="L1111" s="89"/>
      <c r="M1111" s="89"/>
      <c r="N1111" s="89"/>
    </row>
    <row r="1112" spans="1:14" ht="16.5" thickBot="1">
      <c r="A1112" s="89"/>
      <c r="B1112" s="89"/>
      <c r="C1112" s="89"/>
      <c r="D1112" s="89"/>
      <c r="E1112" s="89"/>
      <c r="F1112" s="89"/>
      <c r="G1112" s="89"/>
      <c r="H1112" s="89"/>
      <c r="I1112" s="89"/>
      <c r="J1112" s="89"/>
      <c r="K1112" s="89"/>
      <c r="L1112" s="89"/>
      <c r="M1112" s="89"/>
      <c r="N1112" s="89"/>
    </row>
    <row r="1113" spans="1:14" ht="15.75">
      <c r="A1113" s="89"/>
      <c r="B1113" s="89"/>
      <c r="C1113" s="89"/>
      <c r="D1113" s="89"/>
      <c r="E1113" s="89"/>
      <c r="F1113" s="89"/>
      <c r="G1113" s="89"/>
      <c r="H1113" s="89"/>
      <c r="I1113" s="89"/>
      <c r="J1113" s="89"/>
      <c r="K1113" s="89"/>
      <c r="L1113" s="89"/>
      <c r="M1113" s="89"/>
      <c r="N1113" s="89"/>
    </row>
    <row r="1114" spans="1:14" ht="15.75" customHeight="1">
      <c r="A1114" s="95" t="s">
        <v>1</v>
      </c>
      <c r="B1114" s="95"/>
      <c r="C1114" s="95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</row>
    <row r="1115" spans="1:14" ht="15.75">
      <c r="A1115" s="95" t="s">
        <v>2</v>
      </c>
      <c r="B1115" s="95"/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</row>
    <row r="1116" spans="1:14" ht="16.5" thickBot="1">
      <c r="A1116" s="96" t="s">
        <v>3</v>
      </c>
      <c r="B1116" s="96"/>
      <c r="C1116" s="96"/>
      <c r="D1116" s="96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</row>
    <row r="1117" spans="1:14" ht="15.75">
      <c r="A1117" s="54"/>
      <c r="B1117" s="54"/>
      <c r="C1117" s="54"/>
      <c r="D1117" s="55"/>
      <c r="E1117" s="56"/>
      <c r="F1117" s="57"/>
      <c r="G1117" s="56"/>
      <c r="H1117" s="56"/>
      <c r="I1117" s="56"/>
      <c r="J1117" s="56"/>
      <c r="K1117" s="55"/>
      <c r="L1117" s="55"/>
      <c r="M1117" s="55"/>
      <c r="N1117" s="55"/>
    </row>
    <row r="1118" spans="1:14" ht="15.75">
      <c r="A1118" s="97" t="s">
        <v>106</v>
      </c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</row>
    <row r="1119" spans="1:14" ht="15.75">
      <c r="A1119" s="97" t="s">
        <v>5</v>
      </c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</row>
    <row r="1120" spans="1:14" ht="16.5" customHeight="1">
      <c r="A1120" s="87" t="s">
        <v>6</v>
      </c>
      <c r="B1120" s="82" t="s">
        <v>7</v>
      </c>
      <c r="C1120" s="82" t="s">
        <v>8</v>
      </c>
      <c r="D1120" s="87" t="s">
        <v>9</v>
      </c>
      <c r="E1120" s="82" t="s">
        <v>10</v>
      </c>
      <c r="F1120" s="82" t="s">
        <v>11</v>
      </c>
      <c r="G1120" s="82" t="s">
        <v>12</v>
      </c>
      <c r="H1120" s="82" t="s">
        <v>13</v>
      </c>
      <c r="I1120" s="82" t="s">
        <v>14</v>
      </c>
      <c r="J1120" s="82" t="s">
        <v>15</v>
      </c>
      <c r="K1120" s="85" t="s">
        <v>16</v>
      </c>
      <c r="L1120" s="82" t="s">
        <v>107</v>
      </c>
      <c r="M1120" s="82" t="s">
        <v>18</v>
      </c>
      <c r="N1120" s="82" t="s">
        <v>19</v>
      </c>
    </row>
    <row r="1121" spans="1:14" ht="15.75">
      <c r="A1121" s="87"/>
      <c r="B1121" s="82"/>
      <c r="C1121" s="82"/>
      <c r="D1121" s="87"/>
      <c r="E1121" s="82"/>
      <c r="F1121" s="82"/>
      <c r="G1121" s="82"/>
      <c r="H1121" s="82"/>
      <c r="I1121" s="82"/>
      <c r="J1121" s="82"/>
      <c r="K1121" s="85"/>
      <c r="L1121" s="82"/>
      <c r="M1121" s="82"/>
      <c r="N1121" s="82"/>
    </row>
    <row r="1122" spans="1:14" s="6" customFormat="1" ht="15.75">
      <c r="A1122" s="7">
        <v>1</v>
      </c>
      <c r="B1122" s="8">
        <v>42949</v>
      </c>
      <c r="C1122" s="6" t="s">
        <v>20</v>
      </c>
      <c r="D1122" s="6" t="s">
        <v>21</v>
      </c>
      <c r="E1122" s="6" t="s">
        <v>274</v>
      </c>
      <c r="F1122" s="9">
        <v>170</v>
      </c>
      <c r="G1122" s="9">
        <v>164</v>
      </c>
      <c r="H1122" s="9">
        <v>173</v>
      </c>
      <c r="I1122" s="9">
        <v>176</v>
      </c>
      <c r="J1122" s="9">
        <v>179</v>
      </c>
      <c r="K1122" s="9">
        <v>173</v>
      </c>
      <c r="L1122" s="10">
        <f>100000/F1122</f>
        <v>588.2352941176471</v>
      </c>
      <c r="M1122" s="11">
        <f>IF(D1122="BUY",(K1122-F1122)*(L1122),(F1122-K1122)*(L1122))</f>
        <v>1764.7058823529412</v>
      </c>
      <c r="N1122" s="58">
        <f>M1122/(L1122)/F1122%</f>
        <v>1.7647058823529411</v>
      </c>
    </row>
    <row r="1123" spans="1:14" ht="15.75">
      <c r="A1123" s="7">
        <v>1</v>
      </c>
      <c r="B1123" s="8">
        <v>42886</v>
      </c>
      <c r="C1123" s="6" t="s">
        <v>20</v>
      </c>
      <c r="D1123" s="6" t="s">
        <v>21</v>
      </c>
      <c r="E1123" s="6" t="s">
        <v>108</v>
      </c>
      <c r="F1123" s="9">
        <v>570</v>
      </c>
      <c r="G1123" s="9">
        <v>530</v>
      </c>
      <c r="H1123" s="9">
        <v>590</v>
      </c>
      <c r="I1123" s="9">
        <v>610</v>
      </c>
      <c r="J1123" s="9">
        <v>630</v>
      </c>
      <c r="K1123" s="9">
        <v>590</v>
      </c>
      <c r="L1123" s="10">
        <f aca="true" t="shared" si="217" ref="L1123:L1182">100000/F1123</f>
        <v>175.43859649122808</v>
      </c>
      <c r="M1123" s="59">
        <f aca="true" t="shared" si="218" ref="M1123:M1182">IF(D1123="BUY",(K1123-F1123)*(L1123),(F1123-K1123)*(L1123))</f>
        <v>3508.7719298245615</v>
      </c>
      <c r="N1123" s="58">
        <f aca="true" t="shared" si="219" ref="N1123:N1182">M1123/(L1123)/F1123%</f>
        <v>3.508771929824561</v>
      </c>
    </row>
    <row r="1124" spans="1:14" ht="15.75">
      <c r="A1124" s="7">
        <v>2</v>
      </c>
      <c r="B1124" s="8">
        <v>42886</v>
      </c>
      <c r="C1124" s="6" t="s">
        <v>20</v>
      </c>
      <c r="D1124" s="6" t="s">
        <v>21</v>
      </c>
      <c r="E1124" s="6" t="s">
        <v>102</v>
      </c>
      <c r="F1124" s="9">
        <v>1170</v>
      </c>
      <c r="G1124" s="9">
        <v>1150</v>
      </c>
      <c r="H1124" s="9">
        <v>1180</v>
      </c>
      <c r="I1124" s="9">
        <v>1190</v>
      </c>
      <c r="J1124" s="9">
        <v>1200</v>
      </c>
      <c r="K1124" s="9">
        <v>1200</v>
      </c>
      <c r="L1124" s="10">
        <f t="shared" si="217"/>
        <v>85.47008547008546</v>
      </c>
      <c r="M1124" s="11">
        <f t="shared" si="218"/>
        <v>2564.102564102564</v>
      </c>
      <c r="N1124" s="58">
        <f t="shared" si="219"/>
        <v>2.5641025641025643</v>
      </c>
    </row>
    <row r="1125" spans="1:14" ht="15.75">
      <c r="A1125" s="7">
        <v>3</v>
      </c>
      <c r="B1125" s="8">
        <v>42886</v>
      </c>
      <c r="C1125" s="6" t="s">
        <v>20</v>
      </c>
      <c r="D1125" s="6" t="s">
        <v>21</v>
      </c>
      <c r="E1125" s="6" t="s">
        <v>96</v>
      </c>
      <c r="F1125" s="9">
        <v>720</v>
      </c>
      <c r="G1125" s="9">
        <v>707</v>
      </c>
      <c r="H1125" s="9">
        <v>727</v>
      </c>
      <c r="I1125" s="9">
        <v>734</v>
      </c>
      <c r="J1125" s="9">
        <v>741</v>
      </c>
      <c r="K1125" s="9">
        <v>734</v>
      </c>
      <c r="L1125" s="10">
        <f t="shared" si="217"/>
        <v>138.88888888888889</v>
      </c>
      <c r="M1125" s="11">
        <f t="shared" si="218"/>
        <v>1944.4444444444443</v>
      </c>
      <c r="N1125" s="58">
        <f t="shared" si="219"/>
        <v>1.9444444444444444</v>
      </c>
    </row>
    <row r="1126" spans="1:14" ht="15.75">
      <c r="A1126" s="7">
        <v>4</v>
      </c>
      <c r="B1126" s="8">
        <v>42886</v>
      </c>
      <c r="C1126" s="6" t="s">
        <v>20</v>
      </c>
      <c r="D1126" s="6" t="s">
        <v>21</v>
      </c>
      <c r="E1126" s="6" t="s">
        <v>25</v>
      </c>
      <c r="F1126" s="9">
        <v>684</v>
      </c>
      <c r="G1126" s="9">
        <v>671</v>
      </c>
      <c r="H1126" s="9">
        <v>690</v>
      </c>
      <c r="I1126" s="9">
        <v>697</v>
      </c>
      <c r="J1126" s="9">
        <v>704</v>
      </c>
      <c r="K1126" s="9">
        <v>697</v>
      </c>
      <c r="L1126" s="10">
        <f t="shared" si="217"/>
        <v>146.19883040935673</v>
      </c>
      <c r="M1126" s="11">
        <f t="shared" si="218"/>
        <v>1900.5847953216376</v>
      </c>
      <c r="N1126" s="58">
        <f t="shared" si="219"/>
        <v>1.9005847953216375</v>
      </c>
    </row>
    <row r="1127" spans="1:14" ht="15.75">
      <c r="A1127" s="7">
        <v>5</v>
      </c>
      <c r="B1127" s="8">
        <v>42886</v>
      </c>
      <c r="C1127" s="6" t="s">
        <v>20</v>
      </c>
      <c r="D1127" s="6" t="s">
        <v>21</v>
      </c>
      <c r="E1127" s="6" t="s">
        <v>68</v>
      </c>
      <c r="F1127" s="9">
        <v>960</v>
      </c>
      <c r="G1127" s="9">
        <v>940</v>
      </c>
      <c r="H1127" s="9">
        <v>970</v>
      </c>
      <c r="I1127" s="9">
        <v>980</v>
      </c>
      <c r="J1127" s="9">
        <v>990</v>
      </c>
      <c r="K1127" s="9">
        <v>970</v>
      </c>
      <c r="L1127" s="10">
        <f t="shared" si="217"/>
        <v>104.16666666666667</v>
      </c>
      <c r="M1127" s="11">
        <f t="shared" si="218"/>
        <v>1041.6666666666667</v>
      </c>
      <c r="N1127" s="58">
        <f t="shared" si="219"/>
        <v>1.0416666666666667</v>
      </c>
    </row>
    <row r="1128" spans="1:14" ht="15.75">
      <c r="A1128" s="7">
        <v>6</v>
      </c>
      <c r="B1128" s="8">
        <v>42886</v>
      </c>
      <c r="C1128" s="6" t="s">
        <v>20</v>
      </c>
      <c r="D1128" s="6" t="s">
        <v>21</v>
      </c>
      <c r="E1128" s="6" t="s">
        <v>109</v>
      </c>
      <c r="F1128" s="9">
        <v>453</v>
      </c>
      <c r="G1128" s="9">
        <v>443</v>
      </c>
      <c r="H1128" s="9">
        <v>458</v>
      </c>
      <c r="I1128" s="9">
        <v>463</v>
      </c>
      <c r="J1128" s="9">
        <v>468</v>
      </c>
      <c r="K1128" s="9">
        <v>458</v>
      </c>
      <c r="L1128" s="10">
        <f t="shared" si="217"/>
        <v>220.7505518763797</v>
      </c>
      <c r="M1128" s="11">
        <f t="shared" si="218"/>
        <v>1103.7527593818984</v>
      </c>
      <c r="N1128" s="58">
        <f t="shared" si="219"/>
        <v>1.1037527593818983</v>
      </c>
    </row>
    <row r="1129" spans="1:14" ht="15.75">
      <c r="A1129" s="7">
        <v>7</v>
      </c>
      <c r="B1129" s="8">
        <v>42885</v>
      </c>
      <c r="C1129" s="6" t="s">
        <v>20</v>
      </c>
      <c r="D1129" s="6" t="s">
        <v>21</v>
      </c>
      <c r="E1129" s="6" t="s">
        <v>82</v>
      </c>
      <c r="F1129" s="9">
        <v>723</v>
      </c>
      <c r="G1129" s="9">
        <v>709</v>
      </c>
      <c r="H1129" s="9">
        <v>730</v>
      </c>
      <c r="I1129" s="9">
        <v>737</v>
      </c>
      <c r="J1129" s="9">
        <v>744</v>
      </c>
      <c r="K1129" s="9">
        <v>730</v>
      </c>
      <c r="L1129" s="10">
        <f t="shared" si="217"/>
        <v>138.31258644536652</v>
      </c>
      <c r="M1129" s="11">
        <f t="shared" si="218"/>
        <v>968.1881051175657</v>
      </c>
      <c r="N1129" s="58">
        <f t="shared" si="219"/>
        <v>0.9681881051175656</v>
      </c>
    </row>
    <row r="1130" spans="1:14" ht="15.75">
      <c r="A1130" s="7">
        <v>8</v>
      </c>
      <c r="B1130" s="8">
        <v>42885</v>
      </c>
      <c r="C1130" s="6" t="s">
        <v>20</v>
      </c>
      <c r="D1130" s="6" t="s">
        <v>21</v>
      </c>
      <c r="E1130" s="6" t="s">
        <v>57</v>
      </c>
      <c r="F1130" s="9">
        <v>855</v>
      </c>
      <c r="G1130" s="9">
        <v>838</v>
      </c>
      <c r="H1130" s="9">
        <v>864</v>
      </c>
      <c r="I1130" s="9">
        <v>873</v>
      </c>
      <c r="J1130" s="9">
        <v>882</v>
      </c>
      <c r="K1130" s="9">
        <v>873</v>
      </c>
      <c r="L1130" s="10">
        <f t="shared" si="217"/>
        <v>116.95906432748538</v>
      </c>
      <c r="M1130" s="11">
        <f t="shared" si="218"/>
        <v>2105.2631578947367</v>
      </c>
      <c r="N1130" s="58">
        <f t="shared" si="219"/>
        <v>2.1052631578947367</v>
      </c>
    </row>
    <row r="1131" spans="1:14" ht="15.75" customHeight="1">
      <c r="A1131" s="7">
        <v>9</v>
      </c>
      <c r="B1131" s="8">
        <v>42885</v>
      </c>
      <c r="C1131" s="6" t="s">
        <v>20</v>
      </c>
      <c r="D1131" s="6" t="s">
        <v>21</v>
      </c>
      <c r="E1131" s="6" t="s">
        <v>110</v>
      </c>
      <c r="F1131" s="9">
        <v>620</v>
      </c>
      <c r="G1131" s="9">
        <v>608</v>
      </c>
      <c r="H1131" s="9">
        <v>626</v>
      </c>
      <c r="I1131" s="9">
        <v>632</v>
      </c>
      <c r="J1131" s="9">
        <v>640</v>
      </c>
      <c r="K1131" s="9">
        <v>626</v>
      </c>
      <c r="L1131" s="10">
        <f t="shared" si="217"/>
        <v>161.29032258064515</v>
      </c>
      <c r="M1131" s="11">
        <f t="shared" si="218"/>
        <v>967.741935483871</v>
      </c>
      <c r="N1131" s="58">
        <f t="shared" si="219"/>
        <v>0.9677419354838709</v>
      </c>
    </row>
    <row r="1132" spans="1:14" ht="15.75">
      <c r="A1132" s="7">
        <v>10</v>
      </c>
      <c r="B1132" s="8">
        <v>42884</v>
      </c>
      <c r="C1132" s="6" t="s">
        <v>20</v>
      </c>
      <c r="D1132" s="6" t="s">
        <v>21</v>
      </c>
      <c r="E1132" s="6" t="s">
        <v>111</v>
      </c>
      <c r="F1132" s="9">
        <v>300</v>
      </c>
      <c r="G1132" s="9">
        <v>292</v>
      </c>
      <c r="H1132" s="9">
        <v>304</v>
      </c>
      <c r="I1132" s="9">
        <v>308</v>
      </c>
      <c r="J1132" s="9">
        <v>312</v>
      </c>
      <c r="K1132" s="9">
        <v>304</v>
      </c>
      <c r="L1132" s="10">
        <f t="shared" si="217"/>
        <v>333.3333333333333</v>
      </c>
      <c r="M1132" s="11">
        <f t="shared" si="218"/>
        <v>1333.3333333333333</v>
      </c>
      <c r="N1132" s="58">
        <f t="shared" si="219"/>
        <v>1.3333333333333333</v>
      </c>
    </row>
    <row r="1133" spans="1:14" ht="15.75">
      <c r="A1133" s="7">
        <v>11</v>
      </c>
      <c r="B1133" s="8">
        <v>42884</v>
      </c>
      <c r="C1133" s="6" t="s">
        <v>20</v>
      </c>
      <c r="D1133" s="6" t="s">
        <v>21</v>
      </c>
      <c r="E1133" s="6" t="s">
        <v>57</v>
      </c>
      <c r="F1133" s="9">
        <v>850</v>
      </c>
      <c r="G1133" s="9">
        <v>835</v>
      </c>
      <c r="H1133" s="9">
        <v>858</v>
      </c>
      <c r="I1133" s="9">
        <v>866</v>
      </c>
      <c r="J1133" s="9">
        <v>874</v>
      </c>
      <c r="K1133" s="9">
        <v>858</v>
      </c>
      <c r="L1133" s="10">
        <f t="shared" si="217"/>
        <v>117.6470588235294</v>
      </c>
      <c r="M1133" s="11">
        <f t="shared" si="218"/>
        <v>941.1764705882352</v>
      </c>
      <c r="N1133" s="58">
        <f t="shared" si="219"/>
        <v>0.9411764705882353</v>
      </c>
    </row>
    <row r="1134" spans="1:14" ht="15.75">
      <c r="A1134" s="7">
        <v>12</v>
      </c>
      <c r="B1134" s="8">
        <v>42884</v>
      </c>
      <c r="C1134" s="6" t="s">
        <v>20</v>
      </c>
      <c r="D1134" s="6" t="s">
        <v>21</v>
      </c>
      <c r="E1134" s="6" t="s">
        <v>112</v>
      </c>
      <c r="F1134" s="9">
        <v>500</v>
      </c>
      <c r="G1134" s="9">
        <v>490</v>
      </c>
      <c r="H1134" s="9">
        <v>505</v>
      </c>
      <c r="I1134" s="9">
        <v>510</v>
      </c>
      <c r="J1134" s="9">
        <v>515</v>
      </c>
      <c r="K1134" s="9">
        <v>515</v>
      </c>
      <c r="L1134" s="10">
        <f t="shared" si="217"/>
        <v>200</v>
      </c>
      <c r="M1134" s="11">
        <f t="shared" si="218"/>
        <v>3000</v>
      </c>
      <c r="N1134" s="58">
        <f t="shared" si="219"/>
        <v>3</v>
      </c>
    </row>
    <row r="1135" spans="1:14" ht="15.75">
      <c r="A1135" s="7">
        <v>13</v>
      </c>
      <c r="B1135" s="8">
        <v>42881</v>
      </c>
      <c r="C1135" s="6" t="s">
        <v>20</v>
      </c>
      <c r="D1135" s="6" t="s">
        <v>21</v>
      </c>
      <c r="E1135" s="6" t="s">
        <v>113</v>
      </c>
      <c r="F1135" s="9">
        <v>310</v>
      </c>
      <c r="G1135" s="9">
        <v>302</v>
      </c>
      <c r="H1135" s="9">
        <v>314</v>
      </c>
      <c r="I1135" s="9">
        <v>318</v>
      </c>
      <c r="J1135" s="9">
        <v>322</v>
      </c>
      <c r="K1135" s="9">
        <v>318</v>
      </c>
      <c r="L1135" s="10">
        <f t="shared" si="217"/>
        <v>322.5806451612903</v>
      </c>
      <c r="M1135" s="11">
        <f t="shared" si="218"/>
        <v>2580.6451612903224</v>
      </c>
      <c r="N1135" s="58">
        <f t="shared" si="219"/>
        <v>2.5806451612903225</v>
      </c>
    </row>
    <row r="1136" spans="1:14" ht="15.75">
      <c r="A1136" s="7">
        <v>14</v>
      </c>
      <c r="B1136" s="8">
        <v>42881</v>
      </c>
      <c r="C1136" s="6" t="s">
        <v>20</v>
      </c>
      <c r="D1136" s="6" t="s">
        <v>21</v>
      </c>
      <c r="E1136" s="6" t="s">
        <v>109</v>
      </c>
      <c r="F1136" s="9">
        <v>400</v>
      </c>
      <c r="G1136" s="9">
        <v>430</v>
      </c>
      <c r="H1136" s="9">
        <v>445</v>
      </c>
      <c r="I1136" s="9">
        <v>450</v>
      </c>
      <c r="J1136" s="9">
        <v>455</v>
      </c>
      <c r="K1136" s="9">
        <v>450</v>
      </c>
      <c r="L1136" s="10">
        <f t="shared" si="217"/>
        <v>250</v>
      </c>
      <c r="M1136" s="11">
        <f t="shared" si="218"/>
        <v>12500</v>
      </c>
      <c r="N1136" s="58">
        <f t="shared" si="219"/>
        <v>12.5</v>
      </c>
    </row>
    <row r="1137" spans="1:14" ht="15.75">
      <c r="A1137" s="7">
        <v>15</v>
      </c>
      <c r="B1137" s="8">
        <v>42881</v>
      </c>
      <c r="C1137" s="6" t="s">
        <v>20</v>
      </c>
      <c r="D1137" s="6" t="s">
        <v>21</v>
      </c>
      <c r="E1137" s="6" t="s">
        <v>57</v>
      </c>
      <c r="F1137" s="9">
        <v>830</v>
      </c>
      <c r="G1137" s="9">
        <v>815</v>
      </c>
      <c r="H1137" s="9">
        <v>838</v>
      </c>
      <c r="I1137" s="9">
        <v>846</v>
      </c>
      <c r="J1137" s="9">
        <v>854</v>
      </c>
      <c r="K1137" s="9">
        <v>838</v>
      </c>
      <c r="L1137" s="10">
        <f t="shared" si="217"/>
        <v>120.48192771084338</v>
      </c>
      <c r="M1137" s="11">
        <f t="shared" si="218"/>
        <v>963.855421686747</v>
      </c>
      <c r="N1137" s="58">
        <f t="shared" si="219"/>
        <v>0.9638554216867469</v>
      </c>
    </row>
    <row r="1138" spans="1:14" ht="15.75">
      <c r="A1138" s="7">
        <v>16</v>
      </c>
      <c r="B1138" s="8">
        <v>42880</v>
      </c>
      <c r="C1138" s="6" t="s">
        <v>20</v>
      </c>
      <c r="D1138" s="6" t="s">
        <v>21</v>
      </c>
      <c r="E1138" s="6" t="s">
        <v>57</v>
      </c>
      <c r="F1138" s="9">
        <v>805</v>
      </c>
      <c r="G1138" s="9">
        <v>785</v>
      </c>
      <c r="H1138" s="9">
        <v>813</v>
      </c>
      <c r="I1138" s="9">
        <v>821</v>
      </c>
      <c r="J1138" s="9">
        <v>829</v>
      </c>
      <c r="K1138" s="9">
        <v>829</v>
      </c>
      <c r="L1138" s="10">
        <f t="shared" si="217"/>
        <v>124.22360248447205</v>
      </c>
      <c r="M1138" s="11">
        <f t="shared" si="218"/>
        <v>2981.3664596273293</v>
      </c>
      <c r="N1138" s="58">
        <f t="shared" si="219"/>
        <v>2.981366459627329</v>
      </c>
    </row>
    <row r="1139" spans="1:14" ht="15.75">
      <c r="A1139" s="7">
        <v>17</v>
      </c>
      <c r="B1139" s="8">
        <v>42880</v>
      </c>
      <c r="C1139" s="6" t="s">
        <v>20</v>
      </c>
      <c r="D1139" s="6" t="s">
        <v>21</v>
      </c>
      <c r="E1139" s="6" t="s">
        <v>114</v>
      </c>
      <c r="F1139" s="9">
        <v>252</v>
      </c>
      <c r="G1139" s="9">
        <v>244</v>
      </c>
      <c r="H1139" s="9">
        <v>256</v>
      </c>
      <c r="I1139" s="9">
        <v>260</v>
      </c>
      <c r="J1139" s="9">
        <v>264</v>
      </c>
      <c r="K1139" s="9">
        <v>252</v>
      </c>
      <c r="L1139" s="10">
        <f t="shared" si="217"/>
        <v>396.8253968253968</v>
      </c>
      <c r="M1139" s="11">
        <f t="shared" si="218"/>
        <v>0</v>
      </c>
      <c r="N1139" s="58">
        <f t="shared" si="219"/>
        <v>0</v>
      </c>
    </row>
    <row r="1140" spans="1:14" ht="15.75">
      <c r="A1140" s="7">
        <v>18</v>
      </c>
      <c r="B1140" s="8">
        <v>42880</v>
      </c>
      <c r="C1140" s="6" t="s">
        <v>20</v>
      </c>
      <c r="D1140" s="6" t="s">
        <v>21</v>
      </c>
      <c r="E1140" s="6" t="s">
        <v>115</v>
      </c>
      <c r="F1140" s="9">
        <v>975</v>
      </c>
      <c r="G1140" s="9">
        <v>955</v>
      </c>
      <c r="H1140" s="9">
        <v>985</v>
      </c>
      <c r="I1140" s="9">
        <v>995</v>
      </c>
      <c r="J1140" s="9">
        <v>1005</v>
      </c>
      <c r="K1140" s="9">
        <v>985</v>
      </c>
      <c r="L1140" s="10">
        <f t="shared" si="217"/>
        <v>102.56410256410257</v>
      </c>
      <c r="M1140" s="11">
        <f t="shared" si="218"/>
        <v>1025.6410256410256</v>
      </c>
      <c r="N1140" s="58">
        <f t="shared" si="219"/>
        <v>1.0256410256410255</v>
      </c>
    </row>
    <row r="1141" spans="1:14" ht="15.75">
      <c r="A1141" s="7">
        <v>19</v>
      </c>
      <c r="B1141" s="8">
        <v>42879</v>
      </c>
      <c r="C1141" s="6" t="s">
        <v>20</v>
      </c>
      <c r="D1141" s="6" t="s">
        <v>21</v>
      </c>
      <c r="E1141" s="6" t="s">
        <v>116</v>
      </c>
      <c r="F1141" s="9">
        <v>390</v>
      </c>
      <c r="G1141" s="9">
        <v>380</v>
      </c>
      <c r="H1141" s="9">
        <v>395</v>
      </c>
      <c r="I1141" s="9">
        <v>400</v>
      </c>
      <c r="J1141" s="9">
        <v>405</v>
      </c>
      <c r="K1141" s="9">
        <v>405</v>
      </c>
      <c r="L1141" s="10">
        <f t="shared" si="217"/>
        <v>256.4102564102564</v>
      </c>
      <c r="M1141" s="11">
        <f t="shared" si="218"/>
        <v>3846.153846153846</v>
      </c>
      <c r="N1141" s="58">
        <f t="shared" si="219"/>
        <v>3.8461538461538463</v>
      </c>
    </row>
    <row r="1142" spans="1:14" ht="15.75">
      <c r="A1142" s="7">
        <v>20</v>
      </c>
      <c r="B1142" s="8">
        <v>42879</v>
      </c>
      <c r="C1142" s="6" t="s">
        <v>20</v>
      </c>
      <c r="D1142" s="6" t="s">
        <v>21</v>
      </c>
      <c r="E1142" s="6" t="s">
        <v>117</v>
      </c>
      <c r="F1142" s="9">
        <v>2565</v>
      </c>
      <c r="G1142" s="9">
        <v>2530</v>
      </c>
      <c r="H1142" s="9">
        <v>2585</v>
      </c>
      <c r="I1142" s="9">
        <v>2605</v>
      </c>
      <c r="J1142" s="9">
        <v>2625</v>
      </c>
      <c r="K1142" s="9">
        <v>2625</v>
      </c>
      <c r="L1142" s="10">
        <f t="shared" si="217"/>
        <v>38.98635477582846</v>
      </c>
      <c r="M1142" s="11">
        <f t="shared" si="218"/>
        <v>2339.1812865497077</v>
      </c>
      <c r="N1142" s="58">
        <f t="shared" si="219"/>
        <v>2.339181286549708</v>
      </c>
    </row>
    <row r="1143" spans="1:14" ht="15.75">
      <c r="A1143" s="7">
        <v>21</v>
      </c>
      <c r="B1143" s="8">
        <v>42879</v>
      </c>
      <c r="C1143" s="6" t="s">
        <v>20</v>
      </c>
      <c r="D1143" s="6" t="s">
        <v>94</v>
      </c>
      <c r="E1143" s="6" t="s">
        <v>118</v>
      </c>
      <c r="F1143" s="9">
        <v>143</v>
      </c>
      <c r="G1143" s="9">
        <v>150</v>
      </c>
      <c r="H1143" s="9">
        <v>140</v>
      </c>
      <c r="I1143" s="9">
        <v>137</v>
      </c>
      <c r="J1143" s="9">
        <v>134</v>
      </c>
      <c r="K1143" s="9">
        <v>140.4</v>
      </c>
      <c r="L1143" s="10">
        <f t="shared" si="217"/>
        <v>699.3006993006993</v>
      </c>
      <c r="M1143" s="11">
        <f t="shared" si="218"/>
        <v>1818.1818181818142</v>
      </c>
      <c r="N1143" s="58">
        <f t="shared" si="219"/>
        <v>1.8181818181818143</v>
      </c>
    </row>
    <row r="1144" spans="1:14" ht="15.75">
      <c r="A1144" s="7">
        <v>22</v>
      </c>
      <c r="B1144" s="8">
        <v>42878</v>
      </c>
      <c r="C1144" s="6" t="s">
        <v>20</v>
      </c>
      <c r="D1144" s="6" t="s">
        <v>21</v>
      </c>
      <c r="E1144" s="6" t="s">
        <v>119</v>
      </c>
      <c r="F1144" s="9">
        <v>496</v>
      </c>
      <c r="G1144" s="9">
        <v>487</v>
      </c>
      <c r="H1144" s="9">
        <v>500</v>
      </c>
      <c r="I1144" s="9">
        <v>505</v>
      </c>
      <c r="J1144" s="9">
        <v>510</v>
      </c>
      <c r="K1144" s="9">
        <v>487</v>
      </c>
      <c r="L1144" s="10">
        <f t="shared" si="217"/>
        <v>201.61290322580646</v>
      </c>
      <c r="M1144" s="11">
        <f t="shared" si="218"/>
        <v>-1814.516129032258</v>
      </c>
      <c r="N1144" s="12">
        <f t="shared" si="219"/>
        <v>-1.814516129032258</v>
      </c>
    </row>
    <row r="1145" spans="1:14" ht="15.75">
      <c r="A1145" s="7">
        <v>23</v>
      </c>
      <c r="B1145" s="8">
        <v>42878</v>
      </c>
      <c r="C1145" s="6" t="s">
        <v>20</v>
      </c>
      <c r="D1145" s="6" t="s">
        <v>94</v>
      </c>
      <c r="E1145" s="6" t="s">
        <v>82</v>
      </c>
      <c r="F1145" s="9">
        <v>660</v>
      </c>
      <c r="G1145" s="9">
        <v>673</v>
      </c>
      <c r="H1145" s="9">
        <v>653</v>
      </c>
      <c r="I1145" s="9">
        <v>646</v>
      </c>
      <c r="J1145" s="9">
        <v>640</v>
      </c>
      <c r="K1145" s="9">
        <v>673</v>
      </c>
      <c r="L1145" s="10">
        <f t="shared" si="217"/>
        <v>151.5151515151515</v>
      </c>
      <c r="M1145" s="11">
        <f t="shared" si="218"/>
        <v>-1969.6969696969695</v>
      </c>
      <c r="N1145" s="12">
        <f t="shared" si="219"/>
        <v>-1.9696969696969697</v>
      </c>
    </row>
    <row r="1146" spans="1:14" ht="15.75">
      <c r="A1146" s="7">
        <v>24</v>
      </c>
      <c r="B1146" s="8">
        <v>42878</v>
      </c>
      <c r="C1146" s="6" t="s">
        <v>20</v>
      </c>
      <c r="D1146" s="6" t="s">
        <v>21</v>
      </c>
      <c r="E1146" s="6" t="s">
        <v>120</v>
      </c>
      <c r="F1146" s="9">
        <v>162</v>
      </c>
      <c r="G1146" s="9">
        <v>155</v>
      </c>
      <c r="H1146" s="9">
        <v>166</v>
      </c>
      <c r="I1146" s="9">
        <v>170</v>
      </c>
      <c r="J1146" s="9">
        <v>174</v>
      </c>
      <c r="K1146" s="9">
        <v>155</v>
      </c>
      <c r="L1146" s="10">
        <f t="shared" si="217"/>
        <v>617.283950617284</v>
      </c>
      <c r="M1146" s="11">
        <f t="shared" si="218"/>
        <v>-4320.9876543209875</v>
      </c>
      <c r="N1146" s="12">
        <f t="shared" si="219"/>
        <v>-4.320987654320987</v>
      </c>
    </row>
    <row r="1147" spans="1:14" ht="15.75">
      <c r="A1147" s="7">
        <v>25</v>
      </c>
      <c r="B1147" s="8">
        <v>42877</v>
      </c>
      <c r="C1147" s="6" t="s">
        <v>20</v>
      </c>
      <c r="D1147" s="6" t="s">
        <v>21</v>
      </c>
      <c r="E1147" s="6" t="s">
        <v>121</v>
      </c>
      <c r="F1147" s="9">
        <v>186</v>
      </c>
      <c r="G1147" s="9">
        <v>179</v>
      </c>
      <c r="H1147" s="9">
        <v>190</v>
      </c>
      <c r="I1147" s="9">
        <v>194</v>
      </c>
      <c r="J1147" s="9">
        <v>198</v>
      </c>
      <c r="K1147" s="9">
        <v>190</v>
      </c>
      <c r="L1147" s="10">
        <f t="shared" si="217"/>
        <v>537.6344086021505</v>
      </c>
      <c r="M1147" s="11">
        <f t="shared" si="218"/>
        <v>2150.537634408602</v>
      </c>
      <c r="N1147" s="58">
        <f t="shared" si="219"/>
        <v>2.150537634408602</v>
      </c>
    </row>
    <row r="1148" spans="1:14" ht="15.75">
      <c r="A1148" s="7">
        <v>26</v>
      </c>
      <c r="B1148" s="8">
        <v>42877</v>
      </c>
      <c r="C1148" s="6" t="s">
        <v>20</v>
      </c>
      <c r="D1148" s="6" t="s">
        <v>94</v>
      </c>
      <c r="E1148" s="6" t="s">
        <v>66</v>
      </c>
      <c r="F1148" s="9">
        <v>191</v>
      </c>
      <c r="G1148" s="9">
        <v>187</v>
      </c>
      <c r="H1148" s="9">
        <v>200</v>
      </c>
      <c r="I1148" s="9">
        <v>183</v>
      </c>
      <c r="J1148" s="9">
        <v>179</v>
      </c>
      <c r="K1148" s="9">
        <v>188</v>
      </c>
      <c r="L1148" s="10">
        <f t="shared" si="217"/>
        <v>523.5602094240837</v>
      </c>
      <c r="M1148" s="11">
        <f t="shared" si="218"/>
        <v>1570.6806282722512</v>
      </c>
      <c r="N1148" s="58">
        <f t="shared" si="219"/>
        <v>1.5706806282722514</v>
      </c>
    </row>
    <row r="1149" spans="1:14" ht="15.75">
      <c r="A1149" s="7">
        <v>27</v>
      </c>
      <c r="B1149" s="8">
        <v>42877</v>
      </c>
      <c r="C1149" s="6" t="s">
        <v>20</v>
      </c>
      <c r="D1149" s="6" t="s">
        <v>21</v>
      </c>
      <c r="E1149" s="6" t="s">
        <v>122</v>
      </c>
      <c r="F1149" s="9">
        <v>78</v>
      </c>
      <c r="G1149" s="9">
        <v>70</v>
      </c>
      <c r="H1149" s="9">
        <v>82</v>
      </c>
      <c r="I1149" s="9">
        <v>86</v>
      </c>
      <c r="J1149" s="9">
        <v>90</v>
      </c>
      <c r="K1149" s="9">
        <v>82</v>
      </c>
      <c r="L1149" s="10">
        <f t="shared" si="217"/>
        <v>1282.051282051282</v>
      </c>
      <c r="M1149" s="11">
        <f t="shared" si="218"/>
        <v>5128.205128205128</v>
      </c>
      <c r="N1149" s="58">
        <f t="shared" si="219"/>
        <v>5.128205128205128</v>
      </c>
    </row>
    <row r="1150" spans="1:14" ht="15.75">
      <c r="A1150" s="7">
        <v>28</v>
      </c>
      <c r="B1150" s="8">
        <v>42874</v>
      </c>
      <c r="C1150" s="6" t="s">
        <v>20</v>
      </c>
      <c r="D1150" s="6" t="s">
        <v>94</v>
      </c>
      <c r="E1150" s="6" t="s">
        <v>82</v>
      </c>
      <c r="F1150" s="9">
        <v>700</v>
      </c>
      <c r="G1150" s="9">
        <v>714</v>
      </c>
      <c r="H1150" s="9">
        <v>692</v>
      </c>
      <c r="I1150" s="9">
        <v>684</v>
      </c>
      <c r="J1150" s="9">
        <v>676</v>
      </c>
      <c r="K1150" s="9">
        <v>676</v>
      </c>
      <c r="L1150" s="10">
        <f t="shared" si="217"/>
        <v>142.85714285714286</v>
      </c>
      <c r="M1150" s="11">
        <f t="shared" si="218"/>
        <v>3428.5714285714284</v>
      </c>
      <c r="N1150" s="58">
        <f t="shared" si="219"/>
        <v>3.4285714285714284</v>
      </c>
    </row>
    <row r="1151" spans="1:14" ht="15.75">
      <c r="A1151" s="7">
        <v>29</v>
      </c>
      <c r="B1151" s="8">
        <v>42874</v>
      </c>
      <c r="C1151" s="6" t="s">
        <v>20</v>
      </c>
      <c r="D1151" s="6" t="s">
        <v>21</v>
      </c>
      <c r="E1151" s="6" t="s">
        <v>120</v>
      </c>
      <c r="F1151" s="9">
        <v>150</v>
      </c>
      <c r="G1151" s="9">
        <v>144</v>
      </c>
      <c r="H1151" s="9">
        <v>154</v>
      </c>
      <c r="I1151" s="9">
        <v>158</v>
      </c>
      <c r="J1151" s="9">
        <v>162</v>
      </c>
      <c r="K1151" s="9">
        <v>153.5</v>
      </c>
      <c r="L1151" s="10">
        <f t="shared" si="217"/>
        <v>666.6666666666666</v>
      </c>
      <c r="M1151" s="11">
        <f t="shared" si="218"/>
        <v>2333.333333333333</v>
      </c>
      <c r="N1151" s="58">
        <f t="shared" si="219"/>
        <v>2.333333333333333</v>
      </c>
    </row>
    <row r="1152" spans="1:14" ht="15.75">
      <c r="A1152" s="7">
        <v>30</v>
      </c>
      <c r="B1152" s="8">
        <v>42873</v>
      </c>
      <c r="C1152" s="6" t="s">
        <v>20</v>
      </c>
      <c r="D1152" s="6" t="s">
        <v>21</v>
      </c>
      <c r="E1152" s="6" t="s">
        <v>123</v>
      </c>
      <c r="F1152" s="9">
        <v>155</v>
      </c>
      <c r="G1152" s="9">
        <v>149</v>
      </c>
      <c r="H1152" s="9">
        <v>159</v>
      </c>
      <c r="I1152" s="9">
        <v>163</v>
      </c>
      <c r="J1152" s="9">
        <v>167</v>
      </c>
      <c r="K1152" s="9">
        <v>149</v>
      </c>
      <c r="L1152" s="10">
        <f t="shared" si="217"/>
        <v>645.1612903225806</v>
      </c>
      <c r="M1152" s="11">
        <f t="shared" si="218"/>
        <v>-3870.967741935484</v>
      </c>
      <c r="N1152" s="12">
        <f t="shared" si="219"/>
        <v>-3.8709677419354835</v>
      </c>
    </row>
    <row r="1153" spans="1:14" ht="15.75">
      <c r="A1153" s="7">
        <v>31</v>
      </c>
      <c r="B1153" s="8">
        <v>42872</v>
      </c>
      <c r="C1153" s="6" t="s">
        <v>20</v>
      </c>
      <c r="D1153" s="6" t="s">
        <v>21</v>
      </c>
      <c r="E1153" s="6" t="s">
        <v>24</v>
      </c>
      <c r="F1153" s="9">
        <v>1810</v>
      </c>
      <c r="G1153" s="9">
        <v>1775</v>
      </c>
      <c r="H1153" s="9">
        <v>1830</v>
      </c>
      <c r="I1153" s="9">
        <v>1850</v>
      </c>
      <c r="J1153" s="9">
        <v>1870</v>
      </c>
      <c r="K1153" s="9">
        <v>1870</v>
      </c>
      <c r="L1153" s="10">
        <f t="shared" si="217"/>
        <v>55.248618784530386</v>
      </c>
      <c r="M1153" s="11">
        <f t="shared" si="218"/>
        <v>3314.917127071823</v>
      </c>
      <c r="N1153" s="58">
        <f t="shared" si="219"/>
        <v>3.3149171270718227</v>
      </c>
    </row>
    <row r="1154" spans="1:14" ht="15.75">
      <c r="A1154" s="7">
        <v>32</v>
      </c>
      <c r="B1154" s="8">
        <v>42872</v>
      </c>
      <c r="C1154" s="6" t="s">
        <v>20</v>
      </c>
      <c r="D1154" s="6" t="s">
        <v>21</v>
      </c>
      <c r="E1154" s="6" t="s">
        <v>124</v>
      </c>
      <c r="F1154" s="9">
        <v>381</v>
      </c>
      <c r="G1154" s="9">
        <v>373</v>
      </c>
      <c r="H1154" s="9">
        <v>385</v>
      </c>
      <c r="I1154" s="9">
        <v>389</v>
      </c>
      <c r="J1154" s="9">
        <v>393</v>
      </c>
      <c r="K1154" s="9">
        <v>393</v>
      </c>
      <c r="L1154" s="10">
        <f t="shared" si="217"/>
        <v>262.4671916010499</v>
      </c>
      <c r="M1154" s="11">
        <f t="shared" si="218"/>
        <v>3149.6062992125985</v>
      </c>
      <c r="N1154" s="58">
        <f t="shared" si="219"/>
        <v>3.149606299212598</v>
      </c>
    </row>
    <row r="1155" spans="1:14" ht="15.75">
      <c r="A1155" s="7">
        <v>33</v>
      </c>
      <c r="B1155" s="8">
        <v>42872</v>
      </c>
      <c r="C1155" s="6" t="s">
        <v>20</v>
      </c>
      <c r="D1155" s="6" t="s">
        <v>21</v>
      </c>
      <c r="E1155" s="6" t="s">
        <v>120</v>
      </c>
      <c r="F1155" s="9">
        <v>142.5</v>
      </c>
      <c r="G1155" s="9">
        <v>135</v>
      </c>
      <c r="H1155" s="9">
        <v>146</v>
      </c>
      <c r="I1155" s="9">
        <v>150</v>
      </c>
      <c r="J1155" s="9">
        <v>154</v>
      </c>
      <c r="K1155" s="9">
        <v>146</v>
      </c>
      <c r="L1155" s="10">
        <f t="shared" si="217"/>
        <v>701.7543859649123</v>
      </c>
      <c r="M1155" s="11">
        <f t="shared" si="218"/>
        <v>2456.140350877193</v>
      </c>
      <c r="N1155" s="58">
        <f t="shared" si="219"/>
        <v>2.456140350877193</v>
      </c>
    </row>
    <row r="1156" spans="1:14" ht="15.75">
      <c r="A1156" s="7">
        <v>34</v>
      </c>
      <c r="B1156" s="8">
        <v>42872</v>
      </c>
      <c r="C1156" s="6" t="s">
        <v>20</v>
      </c>
      <c r="D1156" s="6" t="s">
        <v>21</v>
      </c>
      <c r="E1156" s="6" t="s">
        <v>125</v>
      </c>
      <c r="F1156" s="9">
        <v>385</v>
      </c>
      <c r="G1156" s="9">
        <v>375</v>
      </c>
      <c r="H1156" s="9">
        <v>390</v>
      </c>
      <c r="I1156" s="9">
        <v>395</v>
      </c>
      <c r="J1156" s="9">
        <v>400</v>
      </c>
      <c r="K1156" s="9">
        <v>395</v>
      </c>
      <c r="L1156" s="10">
        <f t="shared" si="217"/>
        <v>259.7402597402597</v>
      </c>
      <c r="M1156" s="11">
        <f t="shared" si="218"/>
        <v>2597.402597402597</v>
      </c>
      <c r="N1156" s="58">
        <f t="shared" si="219"/>
        <v>2.5974025974025974</v>
      </c>
    </row>
    <row r="1157" spans="1:14" ht="15.75">
      <c r="A1157" s="7">
        <v>35</v>
      </c>
      <c r="B1157" s="8">
        <v>42871</v>
      </c>
      <c r="C1157" s="6" t="s">
        <v>20</v>
      </c>
      <c r="D1157" s="6" t="s">
        <v>21</v>
      </c>
      <c r="E1157" s="6" t="s">
        <v>126</v>
      </c>
      <c r="F1157" s="9">
        <v>800</v>
      </c>
      <c r="G1157" s="9">
        <v>780</v>
      </c>
      <c r="H1157" s="9">
        <v>810</v>
      </c>
      <c r="I1157" s="9">
        <v>820</v>
      </c>
      <c r="J1157" s="9">
        <v>830</v>
      </c>
      <c r="K1157" s="9">
        <v>780</v>
      </c>
      <c r="L1157" s="10">
        <f t="shared" si="217"/>
        <v>125</v>
      </c>
      <c r="M1157" s="11">
        <f t="shared" si="218"/>
        <v>-2500</v>
      </c>
      <c r="N1157" s="12">
        <f t="shared" si="219"/>
        <v>-2.5</v>
      </c>
    </row>
    <row r="1158" spans="1:14" ht="15.75">
      <c r="A1158" s="7">
        <v>36</v>
      </c>
      <c r="B1158" s="8">
        <v>42871</v>
      </c>
      <c r="C1158" s="6" t="s">
        <v>20</v>
      </c>
      <c r="D1158" s="6" t="s">
        <v>21</v>
      </c>
      <c r="E1158" s="6" t="s">
        <v>127</v>
      </c>
      <c r="F1158" s="9">
        <v>220</v>
      </c>
      <c r="G1158" s="9">
        <v>212</v>
      </c>
      <c r="H1158" s="9">
        <v>224</v>
      </c>
      <c r="I1158" s="9">
        <v>228</v>
      </c>
      <c r="J1158" s="9">
        <v>232</v>
      </c>
      <c r="K1158" s="9">
        <v>217</v>
      </c>
      <c r="L1158" s="10">
        <f t="shared" si="217"/>
        <v>454.54545454545456</v>
      </c>
      <c r="M1158" s="11">
        <f t="shared" si="218"/>
        <v>-1363.6363636363637</v>
      </c>
      <c r="N1158" s="12">
        <f t="shared" si="219"/>
        <v>-1.3636363636363635</v>
      </c>
    </row>
    <row r="1159" spans="1:14" ht="15.75">
      <c r="A1159" s="7">
        <v>37</v>
      </c>
      <c r="B1159" s="8">
        <v>42871</v>
      </c>
      <c r="C1159" s="6" t="s">
        <v>20</v>
      </c>
      <c r="D1159" s="6" t="s">
        <v>21</v>
      </c>
      <c r="E1159" s="6" t="s">
        <v>25</v>
      </c>
      <c r="F1159" s="9">
        <v>657</v>
      </c>
      <c r="G1159" s="9">
        <v>645</v>
      </c>
      <c r="H1159" s="9">
        <v>664</v>
      </c>
      <c r="I1159" s="9">
        <v>670</v>
      </c>
      <c r="J1159" s="9">
        <v>677</v>
      </c>
      <c r="K1159" s="9">
        <v>645</v>
      </c>
      <c r="L1159" s="10">
        <f t="shared" si="217"/>
        <v>152.20700152207002</v>
      </c>
      <c r="M1159" s="11">
        <f t="shared" si="218"/>
        <v>-1826.4840182648402</v>
      </c>
      <c r="N1159" s="12">
        <f t="shared" si="219"/>
        <v>-1.82648401826484</v>
      </c>
    </row>
    <row r="1160" spans="1:14" ht="15.75">
      <c r="A1160" s="7">
        <v>38</v>
      </c>
      <c r="B1160" s="8">
        <v>42870</v>
      </c>
      <c r="C1160" s="6" t="s">
        <v>20</v>
      </c>
      <c r="D1160" s="6" t="s">
        <v>21</v>
      </c>
      <c r="E1160" s="6" t="s">
        <v>128</v>
      </c>
      <c r="F1160" s="9">
        <v>92</v>
      </c>
      <c r="G1160" s="9">
        <v>86</v>
      </c>
      <c r="H1160" s="9">
        <v>95</v>
      </c>
      <c r="I1160" s="9">
        <v>98</v>
      </c>
      <c r="J1160" s="9">
        <v>103</v>
      </c>
      <c r="K1160" s="9">
        <v>95</v>
      </c>
      <c r="L1160" s="10">
        <f t="shared" si="217"/>
        <v>1086.9565217391305</v>
      </c>
      <c r="M1160" s="11">
        <f t="shared" si="218"/>
        <v>3260.8695652173915</v>
      </c>
      <c r="N1160" s="58">
        <f t="shared" si="219"/>
        <v>3.260869565217391</v>
      </c>
    </row>
    <row r="1161" spans="1:14" ht="15.75">
      <c r="A1161" s="7">
        <v>39</v>
      </c>
      <c r="B1161" s="8">
        <v>42870</v>
      </c>
      <c r="C1161" s="6" t="s">
        <v>20</v>
      </c>
      <c r="D1161" s="6" t="s">
        <v>21</v>
      </c>
      <c r="E1161" s="6" t="s">
        <v>129</v>
      </c>
      <c r="F1161" s="9">
        <v>3750</v>
      </c>
      <c r="G1161" s="9">
        <v>3450</v>
      </c>
      <c r="H1161" s="9">
        <v>4000</v>
      </c>
      <c r="I1161" s="9">
        <v>4300</v>
      </c>
      <c r="J1161" s="9">
        <v>4600</v>
      </c>
      <c r="K1161" s="9">
        <v>3450</v>
      </c>
      <c r="L1161" s="10">
        <f t="shared" si="217"/>
        <v>26.666666666666668</v>
      </c>
      <c r="M1161" s="11">
        <f t="shared" si="218"/>
        <v>-8000</v>
      </c>
      <c r="N1161" s="12">
        <f t="shared" si="219"/>
        <v>-8</v>
      </c>
    </row>
    <row r="1162" spans="1:14" ht="15.75">
      <c r="A1162" s="7">
        <v>40</v>
      </c>
      <c r="B1162" s="8">
        <v>42870</v>
      </c>
      <c r="C1162" s="6" t="s">
        <v>20</v>
      </c>
      <c r="D1162" s="6" t="s">
        <v>21</v>
      </c>
      <c r="E1162" s="6" t="s">
        <v>130</v>
      </c>
      <c r="F1162" s="9">
        <v>94</v>
      </c>
      <c r="G1162" s="9">
        <v>88</v>
      </c>
      <c r="H1162" s="9">
        <v>97</v>
      </c>
      <c r="I1162" s="9">
        <v>100</v>
      </c>
      <c r="J1162" s="9">
        <v>103</v>
      </c>
      <c r="K1162" s="9">
        <v>97</v>
      </c>
      <c r="L1162" s="10">
        <f t="shared" si="217"/>
        <v>1063.8297872340424</v>
      </c>
      <c r="M1162" s="11">
        <f t="shared" si="218"/>
        <v>3191.489361702127</v>
      </c>
      <c r="N1162" s="58">
        <f t="shared" si="219"/>
        <v>3.191489361702128</v>
      </c>
    </row>
    <row r="1163" spans="1:14" ht="15.75">
      <c r="A1163" s="7">
        <v>41</v>
      </c>
      <c r="B1163" s="8">
        <v>42867</v>
      </c>
      <c r="C1163" s="6" t="s">
        <v>20</v>
      </c>
      <c r="D1163" s="6" t="s">
        <v>21</v>
      </c>
      <c r="E1163" s="6" t="s">
        <v>109</v>
      </c>
      <c r="F1163" s="9">
        <v>413</v>
      </c>
      <c r="G1163" s="9">
        <v>403</v>
      </c>
      <c r="H1163" s="9">
        <v>418</v>
      </c>
      <c r="I1163" s="9">
        <v>423</v>
      </c>
      <c r="J1163" s="9">
        <v>428</v>
      </c>
      <c r="K1163" s="9">
        <v>418</v>
      </c>
      <c r="L1163" s="10">
        <f t="shared" si="217"/>
        <v>242.13075060532688</v>
      </c>
      <c r="M1163" s="11">
        <f t="shared" si="218"/>
        <v>1210.6537530266344</v>
      </c>
      <c r="N1163" s="58">
        <f t="shared" si="219"/>
        <v>1.2106537530266344</v>
      </c>
    </row>
    <row r="1164" spans="1:14" ht="15.75">
      <c r="A1164" s="7">
        <v>42</v>
      </c>
      <c r="B1164" s="8">
        <v>42867</v>
      </c>
      <c r="C1164" s="6" t="s">
        <v>20</v>
      </c>
      <c r="D1164" s="6" t="s">
        <v>21</v>
      </c>
      <c r="E1164" s="6" t="s">
        <v>131</v>
      </c>
      <c r="F1164" s="9">
        <v>363</v>
      </c>
      <c r="G1164" s="9">
        <v>367</v>
      </c>
      <c r="H1164" s="9">
        <v>371</v>
      </c>
      <c r="I1164" s="9">
        <v>375</v>
      </c>
      <c r="J1164" s="9">
        <v>355</v>
      </c>
      <c r="K1164" s="9">
        <v>355</v>
      </c>
      <c r="L1164" s="10">
        <f t="shared" si="217"/>
        <v>275.4820936639118</v>
      </c>
      <c r="M1164" s="11">
        <f t="shared" si="218"/>
        <v>-2203.8567493112946</v>
      </c>
      <c r="N1164" s="12">
        <f t="shared" si="219"/>
        <v>-2.203856749311295</v>
      </c>
    </row>
    <row r="1165" spans="1:14" ht="15.75">
      <c r="A1165" s="7">
        <v>43</v>
      </c>
      <c r="B1165" s="8">
        <v>42866</v>
      </c>
      <c r="C1165" s="6" t="s">
        <v>20</v>
      </c>
      <c r="D1165" s="6" t="s">
        <v>21</v>
      </c>
      <c r="E1165" s="6" t="s">
        <v>132</v>
      </c>
      <c r="F1165" s="9">
        <v>566</v>
      </c>
      <c r="G1165" s="9">
        <v>554</v>
      </c>
      <c r="H1165" s="9">
        <v>572</v>
      </c>
      <c r="I1165" s="9">
        <v>578</v>
      </c>
      <c r="J1165" s="9">
        <v>584</v>
      </c>
      <c r="K1165" s="9">
        <v>554</v>
      </c>
      <c r="L1165" s="10">
        <f t="shared" si="217"/>
        <v>176.67844522968198</v>
      </c>
      <c r="M1165" s="11">
        <f t="shared" si="218"/>
        <v>-2120.141342756184</v>
      </c>
      <c r="N1165" s="12">
        <f t="shared" si="219"/>
        <v>-2.1201413427561837</v>
      </c>
    </row>
    <row r="1166" spans="1:14" ht="15.75">
      <c r="A1166" s="7">
        <v>44</v>
      </c>
      <c r="B1166" s="8">
        <v>42866</v>
      </c>
      <c r="C1166" s="6" t="s">
        <v>20</v>
      </c>
      <c r="D1166" s="6" t="s">
        <v>21</v>
      </c>
      <c r="E1166" s="6" t="s">
        <v>133</v>
      </c>
      <c r="F1166" s="9">
        <v>1283</v>
      </c>
      <c r="G1166" s="9">
        <v>1260</v>
      </c>
      <c r="H1166" s="9">
        <v>1294</v>
      </c>
      <c r="I1166" s="9">
        <v>1306</v>
      </c>
      <c r="J1166" s="9">
        <v>1318</v>
      </c>
      <c r="K1166" s="9">
        <v>1318</v>
      </c>
      <c r="L1166" s="10">
        <f t="shared" si="217"/>
        <v>77.9423226812159</v>
      </c>
      <c r="M1166" s="11">
        <f t="shared" si="218"/>
        <v>2727.9812938425566</v>
      </c>
      <c r="N1166" s="58">
        <f t="shared" si="219"/>
        <v>2.7279812938425563</v>
      </c>
    </row>
    <row r="1167" spans="1:14" ht="15.75">
      <c r="A1167" s="7">
        <v>45</v>
      </c>
      <c r="B1167" s="8">
        <v>42865</v>
      </c>
      <c r="C1167" s="6" t="s">
        <v>20</v>
      </c>
      <c r="D1167" s="6" t="s">
        <v>21</v>
      </c>
      <c r="E1167" s="6" t="s">
        <v>134</v>
      </c>
      <c r="F1167" s="9">
        <v>161</v>
      </c>
      <c r="G1167" s="9">
        <v>153</v>
      </c>
      <c r="H1167" s="9">
        <v>165</v>
      </c>
      <c r="I1167" s="9">
        <v>169</v>
      </c>
      <c r="J1167" s="9">
        <v>173</v>
      </c>
      <c r="K1167" s="9">
        <v>165</v>
      </c>
      <c r="L1167" s="10">
        <f t="shared" si="217"/>
        <v>621.1180124223603</v>
      </c>
      <c r="M1167" s="11">
        <f t="shared" si="218"/>
        <v>2484.472049689441</v>
      </c>
      <c r="N1167" s="58">
        <f t="shared" si="219"/>
        <v>2.484472049689441</v>
      </c>
    </row>
    <row r="1168" spans="1:14" ht="15.75">
      <c r="A1168" s="7">
        <v>46</v>
      </c>
      <c r="B1168" s="8">
        <v>42865</v>
      </c>
      <c r="C1168" s="6" t="s">
        <v>20</v>
      </c>
      <c r="D1168" s="6" t="s">
        <v>21</v>
      </c>
      <c r="E1168" s="6" t="s">
        <v>135</v>
      </c>
      <c r="F1168" s="9">
        <v>241</v>
      </c>
      <c r="G1168" s="9">
        <v>233</v>
      </c>
      <c r="H1168" s="9">
        <v>245</v>
      </c>
      <c r="I1168" s="9">
        <v>249</v>
      </c>
      <c r="J1168" s="9">
        <v>253</v>
      </c>
      <c r="K1168" s="9">
        <v>245</v>
      </c>
      <c r="L1168" s="10">
        <f t="shared" si="217"/>
        <v>414.9377593360996</v>
      </c>
      <c r="M1168" s="11">
        <f t="shared" si="218"/>
        <v>1659.7510373443984</v>
      </c>
      <c r="N1168" s="58">
        <f t="shared" si="219"/>
        <v>1.6597510373443982</v>
      </c>
    </row>
    <row r="1169" spans="1:14" ht="15.75">
      <c r="A1169" s="7">
        <v>47</v>
      </c>
      <c r="B1169" s="8">
        <v>42865</v>
      </c>
      <c r="C1169" s="6" t="s">
        <v>20</v>
      </c>
      <c r="D1169" s="6" t="s">
        <v>21</v>
      </c>
      <c r="E1169" s="6" t="s">
        <v>136</v>
      </c>
      <c r="F1169" s="9">
        <v>400</v>
      </c>
      <c r="G1169" s="9">
        <v>390</v>
      </c>
      <c r="H1169" s="9">
        <v>405</v>
      </c>
      <c r="I1169" s="9">
        <v>410</v>
      </c>
      <c r="J1169" s="9">
        <v>415</v>
      </c>
      <c r="K1169" s="9">
        <v>415</v>
      </c>
      <c r="L1169" s="10">
        <f t="shared" si="217"/>
        <v>250</v>
      </c>
      <c r="M1169" s="11">
        <f t="shared" si="218"/>
        <v>3750</v>
      </c>
      <c r="N1169" s="58">
        <f t="shared" si="219"/>
        <v>3.75</v>
      </c>
    </row>
    <row r="1170" spans="1:14" ht="15.75">
      <c r="A1170" s="7">
        <v>48</v>
      </c>
      <c r="B1170" s="8">
        <v>42864</v>
      </c>
      <c r="C1170" s="6" t="s">
        <v>20</v>
      </c>
      <c r="D1170" s="6" t="s">
        <v>21</v>
      </c>
      <c r="E1170" s="6" t="s">
        <v>137</v>
      </c>
      <c r="F1170" s="9">
        <v>244</v>
      </c>
      <c r="G1170" s="9">
        <v>236</v>
      </c>
      <c r="H1170" s="9">
        <v>248</v>
      </c>
      <c r="I1170" s="9">
        <v>252</v>
      </c>
      <c r="J1170" s="9">
        <v>256</v>
      </c>
      <c r="K1170" s="9">
        <v>248</v>
      </c>
      <c r="L1170" s="10">
        <f t="shared" si="217"/>
        <v>409.8360655737705</v>
      </c>
      <c r="M1170" s="11">
        <f t="shared" si="218"/>
        <v>1639.344262295082</v>
      </c>
      <c r="N1170" s="58">
        <f t="shared" si="219"/>
        <v>1.639344262295082</v>
      </c>
    </row>
    <row r="1171" spans="1:14" ht="15.75">
      <c r="A1171" s="7">
        <v>49</v>
      </c>
      <c r="B1171" s="8">
        <v>42864</v>
      </c>
      <c r="C1171" s="6" t="s">
        <v>20</v>
      </c>
      <c r="D1171" s="6" t="s">
        <v>21</v>
      </c>
      <c r="E1171" s="6" t="s">
        <v>138</v>
      </c>
      <c r="F1171" s="9">
        <v>246</v>
      </c>
      <c r="G1171" s="9">
        <v>237</v>
      </c>
      <c r="H1171" s="9">
        <v>250</v>
      </c>
      <c r="I1171" s="9">
        <v>254</v>
      </c>
      <c r="J1171" s="9">
        <v>258</v>
      </c>
      <c r="K1171" s="9">
        <v>250</v>
      </c>
      <c r="L1171" s="10">
        <f t="shared" si="217"/>
        <v>406.5040650406504</v>
      </c>
      <c r="M1171" s="11">
        <f t="shared" si="218"/>
        <v>1626.0162601626016</v>
      </c>
      <c r="N1171" s="58">
        <f t="shared" si="219"/>
        <v>1.6260162601626016</v>
      </c>
    </row>
    <row r="1172" spans="1:14" ht="15.75">
      <c r="A1172" s="7">
        <v>50</v>
      </c>
      <c r="B1172" s="8">
        <v>42864</v>
      </c>
      <c r="C1172" s="6" t="s">
        <v>20</v>
      </c>
      <c r="D1172" s="6" t="s">
        <v>21</v>
      </c>
      <c r="E1172" s="6" t="s">
        <v>121</v>
      </c>
      <c r="F1172" s="9">
        <v>170</v>
      </c>
      <c r="G1172" s="9">
        <v>162</v>
      </c>
      <c r="H1172" s="9">
        <v>174</v>
      </c>
      <c r="I1172" s="9">
        <v>178</v>
      </c>
      <c r="J1172" s="9">
        <v>182</v>
      </c>
      <c r="K1172" s="9">
        <v>174</v>
      </c>
      <c r="L1172" s="10">
        <f t="shared" si="217"/>
        <v>588.2352941176471</v>
      </c>
      <c r="M1172" s="11">
        <f t="shared" si="218"/>
        <v>2352.9411764705883</v>
      </c>
      <c r="N1172" s="58">
        <f t="shared" si="219"/>
        <v>2.3529411764705883</v>
      </c>
    </row>
    <row r="1173" spans="1:14" ht="15.75">
      <c r="A1173" s="7">
        <v>51</v>
      </c>
      <c r="B1173" s="8">
        <v>42863</v>
      </c>
      <c r="C1173" s="6" t="s">
        <v>20</v>
      </c>
      <c r="D1173" s="6" t="s">
        <v>21</v>
      </c>
      <c r="E1173" s="6" t="s">
        <v>67</v>
      </c>
      <c r="F1173" s="9">
        <v>230</v>
      </c>
      <c r="G1173" s="9">
        <v>222</v>
      </c>
      <c r="H1173" s="9">
        <v>234</v>
      </c>
      <c r="I1173" s="9">
        <v>238</v>
      </c>
      <c r="J1173" s="9">
        <v>242</v>
      </c>
      <c r="K1173" s="9">
        <v>234</v>
      </c>
      <c r="L1173" s="10">
        <f t="shared" si="217"/>
        <v>434.7826086956522</v>
      </c>
      <c r="M1173" s="11">
        <f t="shared" si="218"/>
        <v>1739.1304347826087</v>
      </c>
      <c r="N1173" s="58">
        <f t="shared" si="219"/>
        <v>1.7391304347826089</v>
      </c>
    </row>
    <row r="1174" spans="1:14" ht="15.75">
      <c r="A1174" s="7">
        <v>52</v>
      </c>
      <c r="B1174" s="8">
        <v>42863</v>
      </c>
      <c r="C1174" s="6" t="s">
        <v>20</v>
      </c>
      <c r="D1174" s="6" t="s">
        <v>21</v>
      </c>
      <c r="E1174" s="6" t="s">
        <v>59</v>
      </c>
      <c r="F1174" s="9">
        <v>354</v>
      </c>
      <c r="G1174" s="9">
        <v>344</v>
      </c>
      <c r="H1174" s="9">
        <v>359</v>
      </c>
      <c r="I1174" s="9">
        <v>364</v>
      </c>
      <c r="J1174" s="9">
        <v>369</v>
      </c>
      <c r="K1174" s="9">
        <v>344</v>
      </c>
      <c r="L1174" s="10">
        <f t="shared" si="217"/>
        <v>282.4858757062147</v>
      </c>
      <c r="M1174" s="11">
        <f t="shared" si="218"/>
        <v>-2824.858757062147</v>
      </c>
      <c r="N1174" s="12">
        <f t="shared" si="219"/>
        <v>-2.824858757062147</v>
      </c>
    </row>
    <row r="1175" spans="1:14" ht="15.75">
      <c r="A1175" s="7">
        <v>53</v>
      </c>
      <c r="B1175" s="8">
        <v>42860</v>
      </c>
      <c r="C1175" s="6" t="s">
        <v>20</v>
      </c>
      <c r="D1175" s="6" t="s">
        <v>94</v>
      </c>
      <c r="E1175" s="6" t="s">
        <v>100</v>
      </c>
      <c r="F1175" s="9">
        <v>344</v>
      </c>
      <c r="G1175" s="9">
        <v>352</v>
      </c>
      <c r="H1175" s="9">
        <v>340</v>
      </c>
      <c r="I1175" s="9">
        <v>336</v>
      </c>
      <c r="J1175" s="9">
        <v>332</v>
      </c>
      <c r="K1175" s="9">
        <v>332</v>
      </c>
      <c r="L1175" s="10">
        <f t="shared" si="217"/>
        <v>290.69767441860466</v>
      </c>
      <c r="M1175" s="11">
        <f t="shared" si="218"/>
        <v>3488.3720930232557</v>
      </c>
      <c r="N1175" s="58">
        <f t="shared" si="219"/>
        <v>3.488372093023256</v>
      </c>
    </row>
    <row r="1176" spans="1:14" ht="15.75">
      <c r="A1176" s="7">
        <v>54</v>
      </c>
      <c r="B1176" s="8">
        <v>42860</v>
      </c>
      <c r="C1176" s="6" t="s">
        <v>20</v>
      </c>
      <c r="D1176" s="6" t="s">
        <v>21</v>
      </c>
      <c r="E1176" s="6" t="s">
        <v>139</v>
      </c>
      <c r="F1176" s="9">
        <v>467</v>
      </c>
      <c r="G1176" s="9">
        <v>459</v>
      </c>
      <c r="H1176" s="9">
        <v>472</v>
      </c>
      <c r="I1176" s="9">
        <v>477</v>
      </c>
      <c r="J1176" s="9">
        <v>482</v>
      </c>
      <c r="K1176" s="9">
        <v>472</v>
      </c>
      <c r="L1176" s="10">
        <f t="shared" si="217"/>
        <v>214.13276231263384</v>
      </c>
      <c r="M1176" s="11">
        <f t="shared" si="218"/>
        <v>1070.6638115631692</v>
      </c>
      <c r="N1176" s="58">
        <f t="shared" si="219"/>
        <v>1.0706638115631693</v>
      </c>
    </row>
    <row r="1177" spans="1:14" ht="15.75">
      <c r="A1177" s="7">
        <v>55</v>
      </c>
      <c r="B1177" s="8">
        <v>42859</v>
      </c>
      <c r="C1177" s="6" t="s">
        <v>20</v>
      </c>
      <c r="D1177" s="6" t="s">
        <v>21</v>
      </c>
      <c r="E1177" s="6" t="s">
        <v>140</v>
      </c>
      <c r="F1177" s="9">
        <v>138</v>
      </c>
      <c r="G1177" s="9">
        <v>132</v>
      </c>
      <c r="H1177" s="9">
        <v>141</v>
      </c>
      <c r="I1177" s="9">
        <v>145</v>
      </c>
      <c r="J1177" s="9">
        <v>148</v>
      </c>
      <c r="K1177" s="9">
        <v>141</v>
      </c>
      <c r="L1177" s="10">
        <f t="shared" si="217"/>
        <v>724.6376811594203</v>
      </c>
      <c r="M1177" s="11">
        <f t="shared" si="218"/>
        <v>2173.913043478261</v>
      </c>
      <c r="N1177" s="58">
        <f t="shared" si="219"/>
        <v>2.173913043478261</v>
      </c>
    </row>
    <row r="1178" spans="1:14" ht="15.75">
      <c r="A1178" s="7">
        <v>56</v>
      </c>
      <c r="B1178" s="8">
        <v>42859</v>
      </c>
      <c r="C1178" s="6" t="s">
        <v>20</v>
      </c>
      <c r="D1178" s="6" t="s">
        <v>21</v>
      </c>
      <c r="E1178" s="6" t="s">
        <v>141</v>
      </c>
      <c r="F1178" s="9">
        <v>290</v>
      </c>
      <c r="G1178" s="9">
        <v>282</v>
      </c>
      <c r="H1178" s="9">
        <v>294</v>
      </c>
      <c r="I1178" s="9">
        <v>298</v>
      </c>
      <c r="J1178" s="9">
        <v>302</v>
      </c>
      <c r="K1178" s="9">
        <v>298</v>
      </c>
      <c r="L1178" s="10">
        <f t="shared" si="217"/>
        <v>344.82758620689657</v>
      </c>
      <c r="M1178" s="11">
        <f t="shared" si="218"/>
        <v>2758.6206896551726</v>
      </c>
      <c r="N1178" s="58">
        <f t="shared" si="219"/>
        <v>2.7586206896551726</v>
      </c>
    </row>
    <row r="1179" spans="1:14" ht="15.75">
      <c r="A1179" s="7">
        <v>57</v>
      </c>
      <c r="B1179" s="8">
        <v>42859</v>
      </c>
      <c r="C1179" s="6" t="s">
        <v>20</v>
      </c>
      <c r="D1179" s="6" t="s">
        <v>21</v>
      </c>
      <c r="E1179" s="6" t="s">
        <v>142</v>
      </c>
      <c r="F1179" s="9">
        <v>1130</v>
      </c>
      <c r="G1179" s="9">
        <v>1110</v>
      </c>
      <c r="H1179" s="9">
        <v>1140</v>
      </c>
      <c r="I1179" s="9">
        <v>1150</v>
      </c>
      <c r="J1179" s="9">
        <v>1160</v>
      </c>
      <c r="K1179" s="9">
        <v>1160</v>
      </c>
      <c r="L1179" s="10">
        <f t="shared" si="217"/>
        <v>88.49557522123894</v>
      </c>
      <c r="M1179" s="11">
        <f t="shared" si="218"/>
        <v>2654.867256637168</v>
      </c>
      <c r="N1179" s="58">
        <f t="shared" si="219"/>
        <v>2.654867256637168</v>
      </c>
    </row>
    <row r="1180" spans="1:14" ht="15.75">
      <c r="A1180" s="7">
        <v>58</v>
      </c>
      <c r="B1180" s="8">
        <v>42858</v>
      </c>
      <c r="C1180" s="6" t="s">
        <v>20</v>
      </c>
      <c r="D1180" s="6" t="s">
        <v>21</v>
      </c>
      <c r="E1180" s="6" t="s">
        <v>143</v>
      </c>
      <c r="F1180" s="9">
        <v>590</v>
      </c>
      <c r="G1180" s="9">
        <v>578</v>
      </c>
      <c r="H1180" s="9">
        <v>596</v>
      </c>
      <c r="I1180" s="9">
        <v>605</v>
      </c>
      <c r="J1180" s="9">
        <v>611</v>
      </c>
      <c r="K1180" s="9">
        <v>578</v>
      </c>
      <c r="L1180" s="10">
        <f t="shared" si="217"/>
        <v>169.4915254237288</v>
      </c>
      <c r="M1180" s="11">
        <f t="shared" si="218"/>
        <v>-2033.8983050847455</v>
      </c>
      <c r="N1180" s="12">
        <f t="shared" si="219"/>
        <v>-2.0338983050847457</v>
      </c>
    </row>
    <row r="1181" spans="1:14" ht="15.75">
      <c r="A1181" s="7">
        <v>59</v>
      </c>
      <c r="B1181" s="8">
        <v>42857</v>
      </c>
      <c r="C1181" s="6" t="s">
        <v>20</v>
      </c>
      <c r="D1181" s="6" t="s">
        <v>21</v>
      </c>
      <c r="E1181" s="6" t="s">
        <v>144</v>
      </c>
      <c r="F1181" s="9">
        <v>365</v>
      </c>
      <c r="G1181" s="9">
        <v>355</v>
      </c>
      <c r="H1181" s="9">
        <v>370</v>
      </c>
      <c r="I1181" s="9">
        <v>375</v>
      </c>
      <c r="J1181" s="9">
        <v>380</v>
      </c>
      <c r="K1181" s="9">
        <v>370</v>
      </c>
      <c r="L1181" s="10">
        <f t="shared" si="217"/>
        <v>273.972602739726</v>
      </c>
      <c r="M1181" s="11">
        <f t="shared" si="218"/>
        <v>1369.86301369863</v>
      </c>
      <c r="N1181" s="58">
        <f t="shared" si="219"/>
        <v>1.36986301369863</v>
      </c>
    </row>
    <row r="1182" spans="1:14" ht="15.75">
      <c r="A1182" s="7">
        <v>60</v>
      </c>
      <c r="B1182" s="8">
        <v>42857</v>
      </c>
      <c r="C1182" s="6" t="s">
        <v>20</v>
      </c>
      <c r="D1182" s="6" t="s">
        <v>21</v>
      </c>
      <c r="E1182" s="6" t="s">
        <v>145</v>
      </c>
      <c r="F1182" s="9">
        <v>117.5</v>
      </c>
      <c r="G1182" s="9">
        <v>112</v>
      </c>
      <c r="H1182" s="9">
        <v>121</v>
      </c>
      <c r="I1182" s="9">
        <v>124</v>
      </c>
      <c r="J1182" s="9">
        <v>127</v>
      </c>
      <c r="K1182" s="9">
        <v>121</v>
      </c>
      <c r="L1182" s="10">
        <f t="shared" si="217"/>
        <v>851.063829787234</v>
      </c>
      <c r="M1182" s="11">
        <f t="shared" si="218"/>
        <v>2978.723404255319</v>
      </c>
      <c r="N1182" s="58">
        <f t="shared" si="219"/>
        <v>2.978723404255319</v>
      </c>
    </row>
    <row r="1184" spans="1:14" ht="15.75">
      <c r="A1184" s="13" t="s">
        <v>26</v>
      </c>
      <c r="B1184" s="14"/>
      <c r="C1184" s="15"/>
      <c r="D1184" s="16"/>
      <c r="E1184" s="17"/>
      <c r="F1184" s="17"/>
      <c r="G1184" s="18"/>
      <c r="H1184" s="19"/>
      <c r="I1184" s="19"/>
      <c r="J1184" s="19"/>
      <c r="K1184" s="20"/>
      <c r="L1184" s="21"/>
      <c r="N1184" s="22"/>
    </row>
    <row r="1185" spans="1:12" ht="15.75">
      <c r="A1185" s="13" t="s">
        <v>27</v>
      </c>
      <c r="B1185" s="23"/>
      <c r="C1185" s="15"/>
      <c r="D1185" s="16"/>
      <c r="E1185" s="17"/>
      <c r="F1185" s="17"/>
      <c r="G1185" s="18"/>
      <c r="H1185" s="17"/>
      <c r="I1185" s="17"/>
      <c r="J1185" s="17"/>
      <c r="K1185" s="20"/>
      <c r="L1185" s="21"/>
    </row>
    <row r="1186" spans="1:14" ht="15.75">
      <c r="A1186" s="13" t="s">
        <v>27</v>
      </c>
      <c r="B1186" s="23"/>
      <c r="C1186" s="24"/>
      <c r="D1186" s="25"/>
      <c r="E1186" s="26"/>
      <c r="F1186" s="26"/>
      <c r="G1186" s="27"/>
      <c r="H1186" s="26"/>
      <c r="I1186" s="26"/>
      <c r="J1186" s="26"/>
      <c r="K1186" s="26"/>
      <c r="L1186" s="21"/>
      <c r="M1186" s="21"/>
      <c r="N1186" s="21"/>
    </row>
    <row r="1187" spans="1:14" ht="16.5" thickBot="1">
      <c r="A1187" s="28"/>
      <c r="B1187" s="23"/>
      <c r="C1187" s="26"/>
      <c r="D1187" s="26"/>
      <c r="E1187" s="26"/>
      <c r="F1187" s="29"/>
      <c r="G1187" s="30"/>
      <c r="H1187" s="31" t="s">
        <v>28</v>
      </c>
      <c r="I1187" s="31"/>
      <c r="J1187" s="32"/>
      <c r="K1187" s="32"/>
      <c r="L1187" s="21"/>
      <c r="M1187" s="21"/>
      <c r="N1187" s="21"/>
    </row>
    <row r="1188" spans="1:12" ht="15.75">
      <c r="A1188" s="28"/>
      <c r="B1188" s="23"/>
      <c r="C1188" s="84" t="s">
        <v>29</v>
      </c>
      <c r="D1188" s="84"/>
      <c r="E1188" s="33">
        <v>60</v>
      </c>
      <c r="F1188" s="34">
        <f>F1189+F1190+F1191+F1192+F1193+F1194</f>
        <v>98.33333333333333</v>
      </c>
      <c r="G1188" s="35">
        <v>60</v>
      </c>
      <c r="H1188" s="36">
        <f>G1189/G1188%</f>
        <v>80</v>
      </c>
      <c r="I1188" s="36"/>
      <c r="J1188" s="36"/>
      <c r="L1188" s="21"/>
    </row>
    <row r="1189" spans="1:14" ht="15.75">
      <c r="A1189" s="28"/>
      <c r="B1189" s="23"/>
      <c r="C1189" s="80" t="s">
        <v>30</v>
      </c>
      <c r="D1189" s="80"/>
      <c r="E1189" s="37">
        <v>48</v>
      </c>
      <c r="F1189" s="38">
        <f>(E1189/E1188)*100</f>
        <v>80</v>
      </c>
      <c r="G1189" s="35">
        <v>48</v>
      </c>
      <c r="H1189" s="32"/>
      <c r="I1189" s="32"/>
      <c r="J1189" s="26"/>
      <c r="K1189" s="32"/>
      <c r="M1189" s="26" t="s">
        <v>31</v>
      </c>
      <c r="N1189" s="26"/>
    </row>
    <row r="1190" spans="1:14" ht="15.75">
      <c r="A1190" s="39"/>
      <c r="B1190" s="23"/>
      <c r="C1190" s="80" t="s">
        <v>32</v>
      </c>
      <c r="D1190" s="80"/>
      <c r="E1190" s="37">
        <v>0</v>
      </c>
      <c r="F1190" s="38">
        <f>(E1190/E1188)*100</f>
        <v>0</v>
      </c>
      <c r="G1190" s="40"/>
      <c r="H1190" s="35"/>
      <c r="I1190" s="35"/>
      <c r="J1190" s="26"/>
      <c r="K1190" s="32"/>
      <c r="L1190" s="21"/>
      <c r="M1190" s="24"/>
      <c r="N1190" s="24"/>
    </row>
    <row r="1191" spans="1:14" ht="15.75">
      <c r="A1191" s="39"/>
      <c r="B1191" s="23"/>
      <c r="C1191" s="80" t="s">
        <v>33</v>
      </c>
      <c r="D1191" s="80"/>
      <c r="E1191" s="37">
        <v>2</v>
      </c>
      <c r="F1191" s="38">
        <f>(E1191/E1188)*100</f>
        <v>3.3333333333333335</v>
      </c>
      <c r="G1191" s="40"/>
      <c r="H1191" s="35"/>
      <c r="I1191" s="35"/>
      <c r="J1191" s="26"/>
      <c r="K1191" s="32"/>
      <c r="L1191" s="21"/>
      <c r="M1191" s="21"/>
      <c r="N1191" s="21"/>
    </row>
    <row r="1192" spans="1:14" ht="15.75">
      <c r="A1192" s="39"/>
      <c r="B1192" s="23"/>
      <c r="C1192" s="80" t="s">
        <v>34</v>
      </c>
      <c r="D1192" s="80"/>
      <c r="E1192" s="37">
        <v>9</v>
      </c>
      <c r="F1192" s="38">
        <f>(E1192/E1188)*100</f>
        <v>15</v>
      </c>
      <c r="G1192" s="40"/>
      <c r="H1192" s="26" t="s">
        <v>35</v>
      </c>
      <c r="I1192" s="26"/>
      <c r="J1192" s="41"/>
      <c r="K1192" s="32"/>
      <c r="L1192" s="21"/>
      <c r="M1192" s="21"/>
      <c r="N1192" s="21"/>
    </row>
    <row r="1193" spans="1:14" ht="15.75">
      <c r="A1193" s="39"/>
      <c r="B1193" s="23"/>
      <c r="C1193" s="80" t="s">
        <v>36</v>
      </c>
      <c r="D1193" s="80"/>
      <c r="E1193" s="37">
        <v>2</v>
      </c>
      <c r="F1193" s="38">
        <v>0</v>
      </c>
      <c r="G1193" s="40"/>
      <c r="H1193" s="26"/>
      <c r="I1193" s="26"/>
      <c r="J1193" s="41"/>
      <c r="K1193" s="32"/>
      <c r="L1193" s="21"/>
      <c r="M1193" s="21"/>
      <c r="N1193" s="21"/>
    </row>
    <row r="1194" spans="1:14" ht="16.5" thickBot="1">
      <c r="A1194" s="39"/>
      <c r="B1194" s="23"/>
      <c r="C1194" s="81" t="s">
        <v>37</v>
      </c>
      <c r="D1194" s="81"/>
      <c r="E1194" s="42"/>
      <c r="F1194" s="43">
        <f>(E1194/E1188)*100</f>
        <v>0</v>
      </c>
      <c r="G1194" s="40"/>
      <c r="H1194" s="26"/>
      <c r="I1194" s="26"/>
      <c r="M1194" s="21"/>
      <c r="N1194" s="21"/>
    </row>
    <row r="1195" spans="1:14" ht="15.75">
      <c r="A1195" s="45" t="s">
        <v>38</v>
      </c>
      <c r="B1195" s="14"/>
      <c r="C1195" s="15"/>
      <c r="D1195" s="15"/>
      <c r="E1195" s="17"/>
      <c r="F1195" s="17"/>
      <c r="G1195" s="46"/>
      <c r="H1195" s="47"/>
      <c r="I1195" s="47"/>
      <c r="J1195" s="47"/>
      <c r="K1195" s="17"/>
      <c r="L1195" s="21"/>
      <c r="M1195" s="44"/>
      <c r="N1195" s="44"/>
    </row>
    <row r="1196" spans="1:14" ht="15.75">
      <c r="A1196" s="16" t="s">
        <v>39</v>
      </c>
      <c r="B1196" s="14"/>
      <c r="C1196" s="48"/>
      <c r="D1196" s="49"/>
      <c r="E1196" s="50"/>
      <c r="F1196" s="47"/>
      <c r="G1196" s="46"/>
      <c r="H1196" s="47"/>
      <c r="I1196" s="47"/>
      <c r="J1196" s="47"/>
      <c r="K1196" s="17"/>
      <c r="L1196" s="21"/>
      <c r="M1196" s="28"/>
      <c r="N1196" s="28"/>
    </row>
    <row r="1197" spans="1:14" ht="15.75">
      <c r="A1197" s="16" t="s">
        <v>40</v>
      </c>
      <c r="B1197" s="14"/>
      <c r="C1197" s="15"/>
      <c r="D1197" s="49"/>
      <c r="E1197" s="50"/>
      <c r="F1197" s="47"/>
      <c r="G1197" s="46"/>
      <c r="H1197" s="51"/>
      <c r="I1197" s="51"/>
      <c r="J1197" s="51"/>
      <c r="K1197" s="17"/>
      <c r="L1197" s="21"/>
      <c r="M1197" s="21"/>
      <c r="N1197" s="21"/>
    </row>
    <row r="1198" spans="1:14" ht="15.75">
      <c r="A1198" s="16" t="s">
        <v>41</v>
      </c>
      <c r="B1198" s="48"/>
      <c r="C1198" s="15"/>
      <c r="D1198" s="49"/>
      <c r="E1198" s="50"/>
      <c r="F1198" s="47"/>
      <c r="G1198" s="52"/>
      <c r="H1198" s="51"/>
      <c r="I1198" s="51"/>
      <c r="J1198" s="51"/>
      <c r="K1198" s="17"/>
      <c r="L1198" s="21"/>
      <c r="M1198" s="21"/>
      <c r="N1198" s="21"/>
    </row>
    <row r="1199" spans="1:14" ht="17.25" customHeight="1">
      <c r="A1199" s="16" t="s">
        <v>42</v>
      </c>
      <c r="B1199" s="39"/>
      <c r="C1199" s="15"/>
      <c r="D1199" s="53"/>
      <c r="E1199" s="47"/>
      <c r="F1199" s="47"/>
      <c r="G1199" s="52"/>
      <c r="H1199" s="51"/>
      <c r="I1199" s="51"/>
      <c r="J1199" s="51"/>
      <c r="K1199" s="47"/>
      <c r="L1199" s="21"/>
      <c r="M1199" s="21"/>
      <c r="N1199" s="21"/>
    </row>
    <row r="1200" ht="16.5" thickBot="1"/>
    <row r="1201" spans="1:14" ht="16.5" thickBot="1">
      <c r="A1201" s="89" t="s">
        <v>0</v>
      </c>
      <c r="B1201" s="89"/>
      <c r="C1201" s="89"/>
      <c r="D1201" s="89"/>
      <c r="E1201" s="89"/>
      <c r="F1201" s="89"/>
      <c r="G1201" s="89"/>
      <c r="H1201" s="89"/>
      <c r="I1201" s="89"/>
      <c r="J1201" s="89"/>
      <c r="K1201" s="89"/>
      <c r="L1201" s="89"/>
      <c r="M1201" s="89"/>
      <c r="N1201" s="89"/>
    </row>
    <row r="1202" spans="1:14" ht="16.5" thickBot="1">
      <c r="A1202" s="89"/>
      <c r="B1202" s="89"/>
      <c r="C1202" s="89"/>
      <c r="D1202" s="89"/>
      <c r="E1202" s="89"/>
      <c r="F1202" s="89"/>
      <c r="G1202" s="89"/>
      <c r="H1202" s="89"/>
      <c r="I1202" s="89"/>
      <c r="J1202" s="89"/>
      <c r="K1202" s="89"/>
      <c r="L1202" s="89"/>
      <c r="M1202" s="89"/>
      <c r="N1202" s="89"/>
    </row>
    <row r="1203" spans="1:14" ht="15.75">
      <c r="A1203" s="89"/>
      <c r="B1203" s="89"/>
      <c r="C1203" s="89"/>
      <c r="D1203" s="89"/>
      <c r="E1203" s="89"/>
      <c r="F1203" s="89"/>
      <c r="G1203" s="89"/>
      <c r="H1203" s="89"/>
      <c r="I1203" s="89"/>
      <c r="J1203" s="89"/>
      <c r="K1203" s="89"/>
      <c r="L1203" s="89"/>
      <c r="M1203" s="89"/>
      <c r="N1203" s="89"/>
    </row>
    <row r="1204" spans="1:14" ht="15.75">
      <c r="A1204" s="90" t="s">
        <v>1</v>
      </c>
      <c r="B1204" s="90"/>
      <c r="C1204" s="90"/>
      <c r="D1204" s="90"/>
      <c r="E1204" s="90"/>
      <c r="F1204" s="90"/>
      <c r="G1204" s="90"/>
      <c r="H1204" s="90"/>
      <c r="I1204" s="90"/>
      <c r="J1204" s="90"/>
      <c r="K1204" s="90"/>
      <c r="L1204" s="90"/>
      <c r="M1204" s="90"/>
      <c r="N1204" s="90"/>
    </row>
    <row r="1205" spans="1:14" ht="15.75">
      <c r="A1205" s="90" t="s">
        <v>2</v>
      </c>
      <c r="B1205" s="90"/>
      <c r="C1205" s="90"/>
      <c r="D1205" s="90"/>
      <c r="E1205" s="90"/>
      <c r="F1205" s="90"/>
      <c r="G1205" s="90"/>
      <c r="H1205" s="90"/>
      <c r="I1205" s="90"/>
      <c r="J1205" s="90"/>
      <c r="K1205" s="90"/>
      <c r="L1205" s="90"/>
      <c r="M1205" s="90"/>
      <c r="N1205" s="90"/>
    </row>
    <row r="1206" spans="1:14" ht="16.5" thickBot="1">
      <c r="A1206" s="91" t="s">
        <v>3</v>
      </c>
      <c r="B1206" s="91"/>
      <c r="C1206" s="91"/>
      <c r="D1206" s="91"/>
      <c r="E1206" s="91"/>
      <c r="F1206" s="91"/>
      <c r="G1206" s="91"/>
      <c r="H1206" s="91"/>
      <c r="I1206" s="91"/>
      <c r="J1206" s="91"/>
      <c r="K1206" s="91"/>
      <c r="L1206" s="91"/>
      <c r="M1206" s="91"/>
      <c r="N1206" s="91"/>
    </row>
    <row r="1207" spans="1:14" ht="15.75">
      <c r="A1207" s="54"/>
      <c r="B1207" s="54"/>
      <c r="C1207" s="54"/>
      <c r="D1207" s="55"/>
      <c r="E1207" s="56"/>
      <c r="F1207" s="57"/>
      <c r="G1207" s="56"/>
      <c r="H1207" s="56"/>
      <c r="I1207" s="56"/>
      <c r="J1207" s="56"/>
      <c r="K1207" s="55"/>
      <c r="L1207" s="55"/>
      <c r="M1207" s="55"/>
      <c r="N1207" s="55"/>
    </row>
    <row r="1208" spans="1:14" ht="15.75">
      <c r="A1208" s="92" t="s">
        <v>146</v>
      </c>
      <c r="B1208" s="92"/>
      <c r="C1208" s="92"/>
      <c r="D1208" s="92"/>
      <c r="E1208" s="92"/>
      <c r="F1208" s="92"/>
      <c r="G1208" s="92"/>
      <c r="H1208" s="92"/>
      <c r="I1208" s="92"/>
      <c r="J1208" s="92"/>
      <c r="K1208" s="92"/>
      <c r="L1208" s="92"/>
      <c r="M1208" s="92"/>
      <c r="N1208" s="92"/>
    </row>
    <row r="1209" spans="1:14" ht="15.75" customHeight="1">
      <c r="A1209" s="92" t="s">
        <v>5</v>
      </c>
      <c r="B1209" s="92"/>
      <c r="C1209" s="92"/>
      <c r="D1209" s="92"/>
      <c r="E1209" s="92"/>
      <c r="F1209" s="92"/>
      <c r="G1209" s="92"/>
      <c r="H1209" s="92"/>
      <c r="I1209" s="92"/>
      <c r="J1209" s="92"/>
      <c r="K1209" s="92"/>
      <c r="L1209" s="92"/>
      <c r="M1209" s="92"/>
      <c r="N1209" s="92"/>
    </row>
    <row r="1210" spans="1:14" ht="16.5" customHeight="1">
      <c r="A1210" s="87" t="s">
        <v>6</v>
      </c>
      <c r="B1210" s="82" t="s">
        <v>7</v>
      </c>
      <c r="C1210" s="82" t="s">
        <v>8</v>
      </c>
      <c r="D1210" s="87" t="s">
        <v>9</v>
      </c>
      <c r="E1210" s="82" t="s">
        <v>10</v>
      </c>
      <c r="F1210" s="93" t="s">
        <v>11</v>
      </c>
      <c r="G1210" s="93" t="s">
        <v>12</v>
      </c>
      <c r="H1210" s="82" t="s">
        <v>13</v>
      </c>
      <c r="I1210" s="82" t="s">
        <v>14</v>
      </c>
      <c r="J1210" s="82" t="s">
        <v>15</v>
      </c>
      <c r="K1210" s="94" t="s">
        <v>16</v>
      </c>
      <c r="L1210" s="82" t="s">
        <v>107</v>
      </c>
      <c r="M1210" s="82" t="s">
        <v>18</v>
      </c>
      <c r="N1210" s="82" t="s">
        <v>19</v>
      </c>
    </row>
    <row r="1211" spans="1:14" ht="15.75">
      <c r="A1211" s="87"/>
      <c r="B1211" s="82"/>
      <c r="C1211" s="82"/>
      <c r="D1211" s="87"/>
      <c r="E1211" s="82"/>
      <c r="F1211" s="93"/>
      <c r="G1211" s="93"/>
      <c r="H1211" s="82"/>
      <c r="I1211" s="82"/>
      <c r="J1211" s="82"/>
      <c r="K1211" s="94"/>
      <c r="L1211" s="82"/>
      <c r="M1211" s="82"/>
      <c r="N1211" s="82"/>
    </row>
    <row r="1212" spans="1:14" ht="15.75">
      <c r="A1212" s="7">
        <v>1</v>
      </c>
      <c r="B1212" s="8">
        <v>42857</v>
      </c>
      <c r="C1212" s="6" t="s">
        <v>20</v>
      </c>
      <c r="D1212" s="6" t="s">
        <v>21</v>
      </c>
      <c r="E1212" s="6" t="s">
        <v>144</v>
      </c>
      <c r="F1212" s="9">
        <v>365</v>
      </c>
      <c r="G1212" s="9">
        <v>355</v>
      </c>
      <c r="H1212" s="9">
        <v>370</v>
      </c>
      <c r="I1212" s="9">
        <v>375</v>
      </c>
      <c r="J1212" s="9">
        <v>380</v>
      </c>
      <c r="K1212" s="9">
        <v>370</v>
      </c>
      <c r="L1212" s="10">
        <f aca="true" t="shared" si="220" ref="L1212:L1259">100000/F1212</f>
        <v>273.972602739726</v>
      </c>
      <c r="M1212" s="11">
        <f aca="true" t="shared" si="221" ref="M1212:M1259">IF(D1212="BUY",(K1212-F1212)*(L1212),(F1212-K1212)*(L1212))</f>
        <v>1369.86301369863</v>
      </c>
      <c r="N1212" s="12">
        <f aca="true" t="shared" si="222" ref="N1212:N1259">M1212/(L1212)/F1212%</f>
        <v>1.36986301369863</v>
      </c>
    </row>
    <row r="1213" spans="1:14" ht="15.75">
      <c r="A1213" s="7">
        <v>2</v>
      </c>
      <c r="B1213" s="8">
        <v>42857</v>
      </c>
      <c r="C1213" s="6" t="s">
        <v>20</v>
      </c>
      <c r="D1213" s="6" t="s">
        <v>21</v>
      </c>
      <c r="E1213" s="6" t="s">
        <v>145</v>
      </c>
      <c r="F1213" s="9">
        <v>117.5</v>
      </c>
      <c r="G1213" s="9">
        <v>112</v>
      </c>
      <c r="H1213" s="9">
        <v>121</v>
      </c>
      <c r="I1213" s="9">
        <v>124</v>
      </c>
      <c r="J1213" s="9">
        <v>127</v>
      </c>
      <c r="K1213" s="9">
        <v>121</v>
      </c>
      <c r="L1213" s="10">
        <f t="shared" si="220"/>
        <v>851.063829787234</v>
      </c>
      <c r="M1213" s="11">
        <f t="shared" si="221"/>
        <v>2978.723404255319</v>
      </c>
      <c r="N1213" s="12">
        <f t="shared" si="222"/>
        <v>2.978723404255319</v>
      </c>
    </row>
    <row r="1214" spans="1:14" ht="15.75">
      <c r="A1214" s="7">
        <v>3</v>
      </c>
      <c r="B1214" s="8">
        <v>42853</v>
      </c>
      <c r="C1214" s="6" t="s">
        <v>20</v>
      </c>
      <c r="D1214" s="6" t="s">
        <v>21</v>
      </c>
      <c r="E1214" s="6" t="s">
        <v>140</v>
      </c>
      <c r="F1214" s="9">
        <v>127</v>
      </c>
      <c r="G1214" s="9">
        <v>120</v>
      </c>
      <c r="H1214" s="9">
        <v>131</v>
      </c>
      <c r="I1214" s="9">
        <v>135</v>
      </c>
      <c r="J1214" s="9">
        <v>139</v>
      </c>
      <c r="K1214" s="9">
        <v>129</v>
      </c>
      <c r="L1214" s="10">
        <f t="shared" si="220"/>
        <v>787.4015748031496</v>
      </c>
      <c r="M1214" s="11">
        <f t="shared" si="221"/>
        <v>1574.8031496062993</v>
      </c>
      <c r="N1214" s="12">
        <f t="shared" si="222"/>
        <v>1.574803149606299</v>
      </c>
    </row>
    <row r="1215" spans="1:14" ht="15.75">
      <c r="A1215" s="7">
        <v>4</v>
      </c>
      <c r="B1215" s="8">
        <v>42853</v>
      </c>
      <c r="C1215" s="6" t="s">
        <v>20</v>
      </c>
      <c r="D1215" s="6" t="s">
        <v>21</v>
      </c>
      <c r="E1215" s="6" t="s">
        <v>109</v>
      </c>
      <c r="F1215" s="9">
        <v>393</v>
      </c>
      <c r="G1215" s="9">
        <v>383</v>
      </c>
      <c r="H1215" s="9">
        <v>398</v>
      </c>
      <c r="I1215" s="9">
        <v>403</v>
      </c>
      <c r="J1215" s="9">
        <v>408</v>
      </c>
      <c r="K1215" s="9">
        <v>403</v>
      </c>
      <c r="L1215" s="10">
        <f t="shared" si="220"/>
        <v>254.4529262086514</v>
      </c>
      <c r="M1215" s="11">
        <f t="shared" si="221"/>
        <v>2544.529262086514</v>
      </c>
      <c r="N1215" s="12">
        <f t="shared" si="222"/>
        <v>2.544529262086514</v>
      </c>
    </row>
    <row r="1216" spans="1:14" ht="15.75">
      <c r="A1216" s="7">
        <v>5</v>
      </c>
      <c r="B1216" s="8">
        <v>42853</v>
      </c>
      <c r="C1216" s="6" t="s">
        <v>20</v>
      </c>
      <c r="D1216" s="6" t="s">
        <v>21</v>
      </c>
      <c r="E1216" s="6" t="s">
        <v>147</v>
      </c>
      <c r="F1216" s="9">
        <v>350</v>
      </c>
      <c r="G1216" s="9">
        <v>340</v>
      </c>
      <c r="H1216" s="9">
        <v>355</v>
      </c>
      <c r="I1216" s="9">
        <v>360</v>
      </c>
      <c r="J1216" s="9">
        <v>365</v>
      </c>
      <c r="K1216" s="9">
        <v>365</v>
      </c>
      <c r="L1216" s="10">
        <f t="shared" si="220"/>
        <v>285.7142857142857</v>
      </c>
      <c r="M1216" s="11">
        <f t="shared" si="221"/>
        <v>4285.714285714286</v>
      </c>
      <c r="N1216" s="12">
        <f t="shared" si="222"/>
        <v>4.2857142857142865</v>
      </c>
    </row>
    <row r="1217" spans="1:14" ht="15.75">
      <c r="A1217" s="7">
        <v>6</v>
      </c>
      <c r="B1217" s="8">
        <v>42852</v>
      </c>
      <c r="C1217" s="6" t="s">
        <v>20</v>
      </c>
      <c r="D1217" s="6" t="s">
        <v>21</v>
      </c>
      <c r="E1217" s="6" t="s">
        <v>148</v>
      </c>
      <c r="F1217" s="9">
        <v>200</v>
      </c>
      <c r="G1217" s="9">
        <v>192</v>
      </c>
      <c r="H1217" s="9">
        <v>204</v>
      </c>
      <c r="I1217" s="9">
        <v>208</v>
      </c>
      <c r="J1217" s="9">
        <v>212</v>
      </c>
      <c r="K1217" s="9">
        <v>208</v>
      </c>
      <c r="L1217" s="10">
        <f t="shared" si="220"/>
        <v>500</v>
      </c>
      <c r="M1217" s="11">
        <f t="shared" si="221"/>
        <v>4000</v>
      </c>
      <c r="N1217" s="12">
        <f t="shared" si="222"/>
        <v>4</v>
      </c>
    </row>
    <row r="1218" spans="1:14" ht="15.75">
      <c r="A1218" s="7">
        <v>7</v>
      </c>
      <c r="B1218" s="8">
        <v>42852</v>
      </c>
      <c r="C1218" s="6" t="s">
        <v>20</v>
      </c>
      <c r="D1218" s="6" t="s">
        <v>21</v>
      </c>
      <c r="E1218" s="6" t="s">
        <v>147</v>
      </c>
      <c r="F1218" s="9">
        <v>333</v>
      </c>
      <c r="G1218" s="9">
        <v>323</v>
      </c>
      <c r="H1218" s="9">
        <v>338</v>
      </c>
      <c r="I1218" s="9">
        <v>343</v>
      </c>
      <c r="J1218" s="9">
        <v>348</v>
      </c>
      <c r="K1218" s="9">
        <v>343</v>
      </c>
      <c r="L1218" s="10">
        <f t="shared" si="220"/>
        <v>300.3003003003003</v>
      </c>
      <c r="M1218" s="11">
        <f t="shared" si="221"/>
        <v>3003.003003003003</v>
      </c>
      <c r="N1218" s="12">
        <f t="shared" si="222"/>
        <v>3.003003003003003</v>
      </c>
    </row>
    <row r="1219" spans="1:14" ht="15.75">
      <c r="A1219" s="7">
        <v>8</v>
      </c>
      <c r="B1219" s="8">
        <v>42852</v>
      </c>
      <c r="C1219" s="6" t="s">
        <v>20</v>
      </c>
      <c r="D1219" s="6" t="s">
        <v>21</v>
      </c>
      <c r="E1219" s="6" t="s">
        <v>59</v>
      </c>
      <c r="F1219" s="9">
        <v>360</v>
      </c>
      <c r="G1219" s="9">
        <v>350</v>
      </c>
      <c r="H1219" s="9">
        <v>365</v>
      </c>
      <c r="I1219" s="9">
        <v>370</v>
      </c>
      <c r="J1219" s="9">
        <v>375</v>
      </c>
      <c r="K1219" s="9">
        <v>350</v>
      </c>
      <c r="L1219" s="10">
        <f t="shared" si="220"/>
        <v>277.77777777777777</v>
      </c>
      <c r="M1219" s="11">
        <f t="shared" si="221"/>
        <v>-2777.777777777778</v>
      </c>
      <c r="N1219" s="12">
        <f t="shared" si="222"/>
        <v>-2.7777777777777777</v>
      </c>
    </row>
    <row r="1220" spans="1:14" ht="15.75">
      <c r="A1220" s="7">
        <v>9</v>
      </c>
      <c r="B1220" s="8">
        <v>42851</v>
      </c>
      <c r="C1220" s="6" t="s">
        <v>20</v>
      </c>
      <c r="D1220" s="6" t="s">
        <v>21</v>
      </c>
      <c r="E1220" s="6" t="s">
        <v>24</v>
      </c>
      <c r="F1220" s="9">
        <v>1500</v>
      </c>
      <c r="G1220" s="9">
        <v>1475</v>
      </c>
      <c r="H1220" s="9">
        <v>1515</v>
      </c>
      <c r="I1220" s="9">
        <v>1530</v>
      </c>
      <c r="J1220" s="9">
        <v>1545</v>
      </c>
      <c r="K1220" s="9">
        <v>1545</v>
      </c>
      <c r="L1220" s="10">
        <f t="shared" si="220"/>
        <v>66.66666666666667</v>
      </c>
      <c r="M1220" s="11">
        <f t="shared" si="221"/>
        <v>3000</v>
      </c>
      <c r="N1220" s="12">
        <f t="shared" si="222"/>
        <v>3</v>
      </c>
    </row>
    <row r="1221" spans="1:14" ht="15.75">
      <c r="A1221" s="7">
        <v>10</v>
      </c>
      <c r="B1221" s="8">
        <v>42850</v>
      </c>
      <c r="C1221" s="6" t="s">
        <v>20</v>
      </c>
      <c r="D1221" s="6" t="s">
        <v>21</v>
      </c>
      <c r="E1221" s="6" t="s">
        <v>149</v>
      </c>
      <c r="F1221" s="9">
        <v>216</v>
      </c>
      <c r="G1221" s="9">
        <v>208</v>
      </c>
      <c r="H1221" s="9">
        <v>220</v>
      </c>
      <c r="I1221" s="9">
        <v>224</v>
      </c>
      <c r="J1221" s="9">
        <v>228</v>
      </c>
      <c r="K1221" s="9">
        <v>220</v>
      </c>
      <c r="L1221" s="10">
        <f t="shared" si="220"/>
        <v>462.962962962963</v>
      </c>
      <c r="M1221" s="11">
        <f t="shared" si="221"/>
        <v>1851.851851851852</v>
      </c>
      <c r="N1221" s="12">
        <f t="shared" si="222"/>
        <v>1.8518518518518516</v>
      </c>
    </row>
    <row r="1222" spans="1:14" ht="15.75">
      <c r="A1222" s="7">
        <v>11</v>
      </c>
      <c r="B1222" s="8">
        <v>42850</v>
      </c>
      <c r="C1222" s="6" t="s">
        <v>20</v>
      </c>
      <c r="D1222" s="6" t="s">
        <v>21</v>
      </c>
      <c r="E1222" s="6" t="s">
        <v>150</v>
      </c>
      <c r="F1222" s="9">
        <v>935</v>
      </c>
      <c r="G1222" s="9">
        <v>915</v>
      </c>
      <c r="H1222" s="9">
        <v>945</v>
      </c>
      <c r="I1222" s="9">
        <v>955</v>
      </c>
      <c r="J1222" s="9">
        <v>965</v>
      </c>
      <c r="K1222" s="9">
        <v>915</v>
      </c>
      <c r="L1222" s="10">
        <f t="shared" si="220"/>
        <v>106.95187165775401</v>
      </c>
      <c r="M1222" s="11">
        <f t="shared" si="221"/>
        <v>-2139.03743315508</v>
      </c>
      <c r="N1222" s="12">
        <f t="shared" si="222"/>
        <v>-2.1390374331550803</v>
      </c>
    </row>
    <row r="1223" spans="1:14" ht="15.75">
      <c r="A1223" s="7">
        <v>12</v>
      </c>
      <c r="B1223" s="8">
        <v>42850</v>
      </c>
      <c r="C1223" s="6" t="s">
        <v>20</v>
      </c>
      <c r="D1223" s="6" t="s">
        <v>21</v>
      </c>
      <c r="E1223" s="6" t="s">
        <v>68</v>
      </c>
      <c r="F1223" s="9">
        <v>1180</v>
      </c>
      <c r="G1223" s="9">
        <v>1160</v>
      </c>
      <c r="H1223" s="9">
        <v>1190</v>
      </c>
      <c r="I1223" s="9">
        <v>1200</v>
      </c>
      <c r="J1223" s="9">
        <v>1210</v>
      </c>
      <c r="K1223" s="9">
        <v>1160</v>
      </c>
      <c r="L1223" s="10">
        <f t="shared" si="220"/>
        <v>84.7457627118644</v>
      </c>
      <c r="M1223" s="11">
        <f t="shared" si="221"/>
        <v>-1694.915254237288</v>
      </c>
      <c r="N1223" s="12">
        <f t="shared" si="222"/>
        <v>-1.694915254237288</v>
      </c>
    </row>
    <row r="1224" spans="1:14" ht="15.75">
      <c r="A1224" s="7">
        <v>13</v>
      </c>
      <c r="B1224" s="8">
        <v>42849</v>
      </c>
      <c r="C1224" s="6" t="s">
        <v>20</v>
      </c>
      <c r="D1224" s="6" t="s">
        <v>21</v>
      </c>
      <c r="E1224" s="6" t="s">
        <v>57</v>
      </c>
      <c r="F1224" s="9">
        <v>798.5</v>
      </c>
      <c r="G1224" s="9">
        <v>786</v>
      </c>
      <c r="H1224" s="9">
        <v>808</v>
      </c>
      <c r="I1224" s="9">
        <v>818</v>
      </c>
      <c r="J1224" s="9">
        <v>828</v>
      </c>
      <c r="K1224" s="9">
        <v>794.3</v>
      </c>
      <c r="L1224" s="10">
        <f t="shared" si="220"/>
        <v>125.23481527864746</v>
      </c>
      <c r="M1224" s="11">
        <f t="shared" si="221"/>
        <v>-525.986224170325</v>
      </c>
      <c r="N1224" s="12">
        <f t="shared" si="222"/>
        <v>-0.525986224170325</v>
      </c>
    </row>
    <row r="1225" spans="1:14" ht="15.75">
      <c r="A1225" s="7">
        <v>14</v>
      </c>
      <c r="B1225" s="8">
        <v>42849</v>
      </c>
      <c r="C1225" s="6" t="s">
        <v>20</v>
      </c>
      <c r="D1225" s="6" t="s">
        <v>21</v>
      </c>
      <c r="E1225" s="6" t="s">
        <v>151</v>
      </c>
      <c r="F1225" s="9">
        <v>444</v>
      </c>
      <c r="G1225" s="9">
        <v>432</v>
      </c>
      <c r="H1225" s="9">
        <v>450</v>
      </c>
      <c r="I1225" s="9">
        <v>455</v>
      </c>
      <c r="J1225" s="9">
        <v>460</v>
      </c>
      <c r="K1225" s="9">
        <v>449</v>
      </c>
      <c r="L1225" s="10">
        <f t="shared" si="220"/>
        <v>225.22522522522522</v>
      </c>
      <c r="M1225" s="11">
        <f t="shared" si="221"/>
        <v>1126.126126126126</v>
      </c>
      <c r="N1225" s="12">
        <f t="shared" si="222"/>
        <v>1.126126126126126</v>
      </c>
    </row>
    <row r="1226" spans="1:14" ht="15.75">
      <c r="A1226" s="7">
        <v>15</v>
      </c>
      <c r="B1226" s="8">
        <v>42849</v>
      </c>
      <c r="C1226" s="6" t="s">
        <v>20</v>
      </c>
      <c r="D1226" s="6" t="s">
        <v>21</v>
      </c>
      <c r="E1226" s="6" t="s">
        <v>152</v>
      </c>
      <c r="F1226" s="9">
        <v>246</v>
      </c>
      <c r="G1226" s="9">
        <v>242</v>
      </c>
      <c r="H1226" s="9">
        <v>248</v>
      </c>
      <c r="I1226" s="9">
        <v>250</v>
      </c>
      <c r="J1226" s="9">
        <v>252</v>
      </c>
      <c r="K1226" s="9">
        <v>250</v>
      </c>
      <c r="L1226" s="10">
        <f t="shared" si="220"/>
        <v>406.5040650406504</v>
      </c>
      <c r="M1226" s="11">
        <f t="shared" si="221"/>
        <v>1626.0162601626016</v>
      </c>
      <c r="N1226" s="12">
        <f t="shared" si="222"/>
        <v>1.6260162601626016</v>
      </c>
    </row>
    <row r="1227" spans="1:14" ht="15.75">
      <c r="A1227" s="7">
        <v>16</v>
      </c>
      <c r="B1227" s="8">
        <v>42846</v>
      </c>
      <c r="C1227" s="6" t="s">
        <v>20</v>
      </c>
      <c r="D1227" s="6" t="s">
        <v>21</v>
      </c>
      <c r="E1227" s="6" t="s">
        <v>131</v>
      </c>
      <c r="F1227" s="9">
        <v>250</v>
      </c>
      <c r="G1227" s="9">
        <v>242</v>
      </c>
      <c r="H1227" s="9">
        <v>254</v>
      </c>
      <c r="I1227" s="9">
        <v>258</v>
      </c>
      <c r="J1227" s="9">
        <v>262</v>
      </c>
      <c r="K1227" s="9">
        <v>258</v>
      </c>
      <c r="L1227" s="10">
        <f t="shared" si="220"/>
        <v>400</v>
      </c>
      <c r="M1227" s="11">
        <f t="shared" si="221"/>
        <v>3200</v>
      </c>
      <c r="N1227" s="12">
        <f t="shared" si="222"/>
        <v>3.2</v>
      </c>
    </row>
    <row r="1228" spans="1:14" ht="15.75">
      <c r="A1228" s="7">
        <v>17</v>
      </c>
      <c r="B1228" s="8">
        <v>42846</v>
      </c>
      <c r="C1228" s="6" t="s">
        <v>20</v>
      </c>
      <c r="D1228" s="6" t="s">
        <v>21</v>
      </c>
      <c r="E1228" s="6" t="s">
        <v>126</v>
      </c>
      <c r="F1228" s="9">
        <v>755</v>
      </c>
      <c r="G1228" s="9">
        <v>740</v>
      </c>
      <c r="H1228" s="9">
        <v>763</v>
      </c>
      <c r="I1228" s="9">
        <v>770</v>
      </c>
      <c r="J1228" s="9">
        <v>778</v>
      </c>
      <c r="K1228" s="9">
        <v>778</v>
      </c>
      <c r="L1228" s="10">
        <f t="shared" si="220"/>
        <v>132.4503311258278</v>
      </c>
      <c r="M1228" s="11">
        <f t="shared" si="221"/>
        <v>3046.3576158940396</v>
      </c>
      <c r="N1228" s="12">
        <f t="shared" si="222"/>
        <v>3.0463576158940397</v>
      </c>
    </row>
    <row r="1229" spans="1:14" ht="15.75">
      <c r="A1229" s="7">
        <v>18</v>
      </c>
      <c r="B1229" s="8">
        <v>42845</v>
      </c>
      <c r="C1229" s="6" t="s">
        <v>20</v>
      </c>
      <c r="D1229" s="6" t="s">
        <v>21</v>
      </c>
      <c r="E1229" s="6" t="s">
        <v>153</v>
      </c>
      <c r="F1229" s="9">
        <v>171</v>
      </c>
      <c r="G1229" s="9">
        <v>163</v>
      </c>
      <c r="H1229" s="9">
        <v>175</v>
      </c>
      <c r="I1229" s="9">
        <v>179</v>
      </c>
      <c r="J1229" s="9">
        <v>184</v>
      </c>
      <c r="K1229" s="9">
        <v>166.6</v>
      </c>
      <c r="L1229" s="10">
        <f t="shared" si="220"/>
        <v>584.7953216374269</v>
      </c>
      <c r="M1229" s="11">
        <f t="shared" si="221"/>
        <v>-2573.099415204682</v>
      </c>
      <c r="N1229" s="12">
        <f t="shared" si="222"/>
        <v>-2.5730994152046818</v>
      </c>
    </row>
    <row r="1230" spans="1:14" ht="15.75">
      <c r="A1230" s="7">
        <v>19</v>
      </c>
      <c r="B1230" s="8">
        <v>42845</v>
      </c>
      <c r="C1230" s="6" t="s">
        <v>20</v>
      </c>
      <c r="D1230" s="6" t="s">
        <v>21</v>
      </c>
      <c r="E1230" s="6" t="s">
        <v>51</v>
      </c>
      <c r="F1230" s="9">
        <v>240</v>
      </c>
      <c r="G1230" s="9">
        <v>233</v>
      </c>
      <c r="H1230" s="9">
        <v>244</v>
      </c>
      <c r="I1230" s="9">
        <v>248</v>
      </c>
      <c r="J1230" s="9">
        <v>252</v>
      </c>
      <c r="K1230" s="9">
        <v>233</v>
      </c>
      <c r="L1230" s="10">
        <f t="shared" si="220"/>
        <v>416.6666666666667</v>
      </c>
      <c r="M1230" s="11">
        <f t="shared" si="221"/>
        <v>-2916.666666666667</v>
      </c>
      <c r="N1230" s="12">
        <f t="shared" si="222"/>
        <v>-2.916666666666667</v>
      </c>
    </row>
    <row r="1231" spans="1:14" ht="15.75">
      <c r="A1231" s="7">
        <v>20</v>
      </c>
      <c r="B1231" s="8">
        <v>42844</v>
      </c>
      <c r="C1231" s="6" t="s">
        <v>20</v>
      </c>
      <c r="D1231" s="6" t="s">
        <v>21</v>
      </c>
      <c r="E1231" s="6" t="s">
        <v>154</v>
      </c>
      <c r="F1231" s="9">
        <v>210</v>
      </c>
      <c r="G1231" s="9">
        <v>202</v>
      </c>
      <c r="H1231" s="9">
        <v>214</v>
      </c>
      <c r="I1231" s="9">
        <v>218</v>
      </c>
      <c r="J1231" s="9">
        <v>222</v>
      </c>
      <c r="K1231" s="9">
        <v>214</v>
      </c>
      <c r="L1231" s="10">
        <f t="shared" si="220"/>
        <v>476.1904761904762</v>
      </c>
      <c r="M1231" s="11">
        <f t="shared" si="221"/>
        <v>1904.7619047619048</v>
      </c>
      <c r="N1231" s="12">
        <f t="shared" si="222"/>
        <v>1.9047619047619047</v>
      </c>
    </row>
    <row r="1232" spans="1:14" ht="15.75">
      <c r="A1232" s="7">
        <v>21</v>
      </c>
      <c r="B1232" s="8">
        <v>42844</v>
      </c>
      <c r="C1232" s="6" t="s">
        <v>20</v>
      </c>
      <c r="D1232" s="6" t="s">
        <v>21</v>
      </c>
      <c r="E1232" s="6" t="s">
        <v>154</v>
      </c>
      <c r="F1232" s="9">
        <v>201.5</v>
      </c>
      <c r="G1232" s="9">
        <v>195</v>
      </c>
      <c r="H1232" s="9">
        <v>205</v>
      </c>
      <c r="I1232" s="9">
        <v>208</v>
      </c>
      <c r="J1232" s="9">
        <v>211</v>
      </c>
      <c r="K1232" s="9">
        <v>211</v>
      </c>
      <c r="L1232" s="10">
        <f t="shared" si="220"/>
        <v>496.27791563275434</v>
      </c>
      <c r="M1232" s="11">
        <f t="shared" si="221"/>
        <v>4714.640198511166</v>
      </c>
      <c r="N1232" s="12">
        <f t="shared" si="222"/>
        <v>4.714640198511166</v>
      </c>
    </row>
    <row r="1233" spans="1:14" ht="15.75">
      <c r="A1233" s="7">
        <v>22</v>
      </c>
      <c r="B1233" s="8">
        <v>42844</v>
      </c>
      <c r="C1233" s="6" t="s">
        <v>20</v>
      </c>
      <c r="D1233" s="6" t="s">
        <v>21</v>
      </c>
      <c r="E1233" s="6" t="s">
        <v>23</v>
      </c>
      <c r="F1233" s="9">
        <v>900</v>
      </c>
      <c r="G1233" s="9">
        <v>820</v>
      </c>
      <c r="H1233" s="9">
        <v>910</v>
      </c>
      <c r="I1233" s="9">
        <v>920</v>
      </c>
      <c r="J1233" s="9">
        <v>930</v>
      </c>
      <c r="K1233" s="9">
        <v>910</v>
      </c>
      <c r="L1233" s="10">
        <f t="shared" si="220"/>
        <v>111.11111111111111</v>
      </c>
      <c r="M1233" s="11">
        <f t="shared" si="221"/>
        <v>1111.111111111111</v>
      </c>
      <c r="N1233" s="12">
        <f t="shared" si="222"/>
        <v>1.1111111111111112</v>
      </c>
    </row>
    <row r="1234" spans="1:14" ht="15.75">
      <c r="A1234" s="7">
        <v>23</v>
      </c>
      <c r="B1234" s="8">
        <v>42843</v>
      </c>
      <c r="C1234" s="6" t="s">
        <v>20</v>
      </c>
      <c r="D1234" s="6" t="s">
        <v>21</v>
      </c>
      <c r="E1234" s="6" t="s">
        <v>155</v>
      </c>
      <c r="F1234" s="9">
        <v>161</v>
      </c>
      <c r="G1234" s="9">
        <v>154</v>
      </c>
      <c r="H1234" s="9">
        <v>165</v>
      </c>
      <c r="I1234" s="9">
        <v>168</v>
      </c>
      <c r="J1234" s="9">
        <v>171</v>
      </c>
      <c r="K1234" s="9">
        <v>165</v>
      </c>
      <c r="L1234" s="10">
        <f t="shared" si="220"/>
        <v>621.1180124223603</v>
      </c>
      <c r="M1234" s="11">
        <f t="shared" si="221"/>
        <v>2484.472049689441</v>
      </c>
      <c r="N1234" s="12">
        <f t="shared" si="222"/>
        <v>2.484472049689441</v>
      </c>
    </row>
    <row r="1235" spans="1:14" ht="15.75">
      <c r="A1235" s="7">
        <v>24</v>
      </c>
      <c r="B1235" s="8">
        <v>42843</v>
      </c>
      <c r="C1235" s="6" t="s">
        <v>20</v>
      </c>
      <c r="D1235" s="6" t="s">
        <v>21</v>
      </c>
      <c r="E1235" s="6" t="s">
        <v>126</v>
      </c>
      <c r="F1235" s="9">
        <v>700</v>
      </c>
      <c r="G1235" s="9">
        <v>686</v>
      </c>
      <c r="H1235" s="9">
        <v>707</v>
      </c>
      <c r="I1235" s="9">
        <v>714</v>
      </c>
      <c r="J1235" s="9">
        <v>721</v>
      </c>
      <c r="K1235" s="9">
        <v>721</v>
      </c>
      <c r="L1235" s="10">
        <f t="shared" si="220"/>
        <v>142.85714285714286</v>
      </c>
      <c r="M1235" s="11">
        <f t="shared" si="221"/>
        <v>3000</v>
      </c>
      <c r="N1235" s="12">
        <f t="shared" si="222"/>
        <v>3</v>
      </c>
    </row>
    <row r="1236" spans="1:14" ht="15.75">
      <c r="A1236" s="7">
        <v>25</v>
      </c>
      <c r="B1236" s="8">
        <v>42842</v>
      </c>
      <c r="C1236" s="6" t="s">
        <v>20</v>
      </c>
      <c r="D1236" s="6" t="s">
        <v>21</v>
      </c>
      <c r="E1236" s="6" t="s">
        <v>156</v>
      </c>
      <c r="F1236" s="9">
        <v>162</v>
      </c>
      <c r="G1236" s="9">
        <v>156</v>
      </c>
      <c r="H1236" s="9">
        <v>165</v>
      </c>
      <c r="I1236" s="9">
        <v>168</v>
      </c>
      <c r="J1236" s="9">
        <v>171</v>
      </c>
      <c r="K1236" s="9">
        <v>165</v>
      </c>
      <c r="L1236" s="10">
        <f t="shared" si="220"/>
        <v>617.283950617284</v>
      </c>
      <c r="M1236" s="11">
        <f t="shared" si="221"/>
        <v>1851.8518518518517</v>
      </c>
      <c r="N1236" s="12">
        <f t="shared" si="222"/>
        <v>1.8518518518518516</v>
      </c>
    </row>
    <row r="1237" spans="1:14" ht="15.75">
      <c r="A1237" s="7">
        <v>26</v>
      </c>
      <c r="B1237" s="8">
        <v>42842</v>
      </c>
      <c r="C1237" s="6" t="s">
        <v>20</v>
      </c>
      <c r="D1237" s="6" t="s">
        <v>21</v>
      </c>
      <c r="E1237" s="6" t="s">
        <v>157</v>
      </c>
      <c r="F1237" s="9">
        <v>123</v>
      </c>
      <c r="G1237" s="9">
        <v>117</v>
      </c>
      <c r="H1237" s="9">
        <v>126</v>
      </c>
      <c r="I1237" s="9">
        <v>130</v>
      </c>
      <c r="J1237" s="9">
        <v>133</v>
      </c>
      <c r="K1237" s="9">
        <v>117</v>
      </c>
      <c r="L1237" s="10">
        <f t="shared" si="220"/>
        <v>813.0081300813008</v>
      </c>
      <c r="M1237" s="11">
        <f t="shared" si="221"/>
        <v>-4878.048780487805</v>
      </c>
      <c r="N1237" s="12">
        <f t="shared" si="222"/>
        <v>-4.878048780487805</v>
      </c>
    </row>
    <row r="1238" spans="1:14" ht="15.75">
      <c r="A1238" s="7">
        <v>27</v>
      </c>
      <c r="B1238" s="8">
        <v>42842</v>
      </c>
      <c r="C1238" s="6" t="s">
        <v>20</v>
      </c>
      <c r="D1238" s="6" t="s">
        <v>21</v>
      </c>
      <c r="E1238" s="6" t="s">
        <v>158</v>
      </c>
      <c r="F1238" s="9">
        <v>120</v>
      </c>
      <c r="G1238" s="9">
        <v>116</v>
      </c>
      <c r="H1238" s="9">
        <v>122</v>
      </c>
      <c r="I1238" s="9">
        <v>124</v>
      </c>
      <c r="J1238" s="9">
        <v>126</v>
      </c>
      <c r="K1238" s="9">
        <v>124</v>
      </c>
      <c r="L1238" s="10">
        <f t="shared" si="220"/>
        <v>833.3333333333334</v>
      </c>
      <c r="M1238" s="11">
        <f t="shared" si="221"/>
        <v>3333.3333333333335</v>
      </c>
      <c r="N1238" s="12">
        <f t="shared" si="222"/>
        <v>3.3333333333333335</v>
      </c>
    </row>
    <row r="1239" spans="1:14" ht="15.75">
      <c r="A1239" s="7">
        <v>28</v>
      </c>
      <c r="B1239" s="8">
        <v>42842</v>
      </c>
      <c r="C1239" s="6" t="s">
        <v>20</v>
      </c>
      <c r="D1239" s="6" t="s">
        <v>94</v>
      </c>
      <c r="E1239" s="6" t="s">
        <v>159</v>
      </c>
      <c r="F1239" s="9">
        <v>654</v>
      </c>
      <c r="G1239" s="9">
        <v>665</v>
      </c>
      <c r="H1239" s="9">
        <v>648</v>
      </c>
      <c r="I1239" s="9">
        <v>642</v>
      </c>
      <c r="J1239" s="9">
        <v>636</v>
      </c>
      <c r="K1239" s="9">
        <v>651</v>
      </c>
      <c r="L1239" s="10">
        <f t="shared" si="220"/>
        <v>152.9051987767584</v>
      </c>
      <c r="M1239" s="11">
        <f t="shared" si="221"/>
        <v>458.71559633027516</v>
      </c>
      <c r="N1239" s="12">
        <f t="shared" si="222"/>
        <v>0.4587155963302752</v>
      </c>
    </row>
    <row r="1240" spans="1:14" ht="15.75">
      <c r="A1240" s="7">
        <v>29</v>
      </c>
      <c r="B1240" s="8">
        <v>42838</v>
      </c>
      <c r="C1240" s="6" t="s">
        <v>20</v>
      </c>
      <c r="D1240" s="6" t="s">
        <v>21</v>
      </c>
      <c r="E1240" s="6" t="s">
        <v>160</v>
      </c>
      <c r="F1240" s="9">
        <v>783</v>
      </c>
      <c r="G1240" s="9">
        <v>767</v>
      </c>
      <c r="H1240" s="9">
        <v>790</v>
      </c>
      <c r="I1240" s="9">
        <v>798</v>
      </c>
      <c r="J1240" s="9">
        <v>806</v>
      </c>
      <c r="K1240" s="9">
        <v>767</v>
      </c>
      <c r="L1240" s="10">
        <f t="shared" si="220"/>
        <v>127.7139208173691</v>
      </c>
      <c r="M1240" s="11">
        <f t="shared" si="221"/>
        <v>-2043.4227330779056</v>
      </c>
      <c r="N1240" s="12">
        <f t="shared" si="222"/>
        <v>-2.0434227330779056</v>
      </c>
    </row>
    <row r="1241" spans="1:14" ht="15.75">
      <c r="A1241" s="7">
        <v>30</v>
      </c>
      <c r="B1241" s="8">
        <v>42837</v>
      </c>
      <c r="C1241" s="6" t="s">
        <v>20</v>
      </c>
      <c r="D1241" s="6" t="s">
        <v>21</v>
      </c>
      <c r="E1241" s="6" t="s">
        <v>131</v>
      </c>
      <c r="F1241" s="9">
        <v>212</v>
      </c>
      <c r="G1241" s="9">
        <v>205</v>
      </c>
      <c r="H1241" s="9">
        <v>216</v>
      </c>
      <c r="I1241" s="9">
        <v>220</v>
      </c>
      <c r="J1241" s="9">
        <v>224</v>
      </c>
      <c r="K1241" s="9">
        <v>216</v>
      </c>
      <c r="L1241" s="10">
        <f t="shared" si="220"/>
        <v>471.6981132075472</v>
      </c>
      <c r="M1241" s="11">
        <f t="shared" si="221"/>
        <v>1886.7924528301887</v>
      </c>
      <c r="N1241" s="12">
        <f t="shared" si="222"/>
        <v>1.8867924528301885</v>
      </c>
    </row>
    <row r="1242" spans="1:14" ht="15.75">
      <c r="A1242" s="7">
        <v>31</v>
      </c>
      <c r="B1242" s="8">
        <v>42837</v>
      </c>
      <c r="C1242" s="6" t="s">
        <v>20</v>
      </c>
      <c r="D1242" s="6" t="s">
        <v>21</v>
      </c>
      <c r="E1242" s="6" t="s">
        <v>161</v>
      </c>
      <c r="F1242" s="9">
        <v>362</v>
      </c>
      <c r="G1242" s="9">
        <v>355</v>
      </c>
      <c r="H1242" s="9">
        <v>366</v>
      </c>
      <c r="I1242" s="9">
        <v>370</v>
      </c>
      <c r="J1242" s="9">
        <v>374</v>
      </c>
      <c r="K1242" s="9">
        <v>370</v>
      </c>
      <c r="L1242" s="10">
        <f t="shared" si="220"/>
        <v>276.24309392265195</v>
      </c>
      <c r="M1242" s="11">
        <f t="shared" si="221"/>
        <v>2209.9447513812156</v>
      </c>
      <c r="N1242" s="12">
        <f t="shared" si="222"/>
        <v>2.2099447513812156</v>
      </c>
    </row>
    <row r="1243" spans="1:14" ht="15.75">
      <c r="A1243" s="7">
        <v>32</v>
      </c>
      <c r="B1243" s="8">
        <v>42837</v>
      </c>
      <c r="C1243" s="6" t="s">
        <v>20</v>
      </c>
      <c r="D1243" s="6" t="s">
        <v>21</v>
      </c>
      <c r="E1243" s="6" t="s">
        <v>162</v>
      </c>
      <c r="F1243" s="9">
        <v>295</v>
      </c>
      <c r="G1243" s="9">
        <v>287</v>
      </c>
      <c r="H1243" s="9">
        <v>299</v>
      </c>
      <c r="I1243" s="9">
        <v>303</v>
      </c>
      <c r="J1243" s="9">
        <v>307</v>
      </c>
      <c r="K1243" s="9">
        <v>299</v>
      </c>
      <c r="L1243" s="10">
        <f t="shared" si="220"/>
        <v>338.9830508474576</v>
      </c>
      <c r="M1243" s="11">
        <f t="shared" si="221"/>
        <v>1355.9322033898304</v>
      </c>
      <c r="N1243" s="12">
        <f t="shared" si="222"/>
        <v>1.3559322033898304</v>
      </c>
    </row>
    <row r="1244" spans="1:14" ht="15.75">
      <c r="A1244" s="7">
        <v>33</v>
      </c>
      <c r="B1244" s="8">
        <v>42836</v>
      </c>
      <c r="C1244" s="6" t="s">
        <v>20</v>
      </c>
      <c r="D1244" s="6" t="s">
        <v>21</v>
      </c>
      <c r="E1244" s="6" t="s">
        <v>163</v>
      </c>
      <c r="F1244" s="9">
        <v>315</v>
      </c>
      <c r="G1244" s="9">
        <v>309</v>
      </c>
      <c r="H1244" s="9">
        <v>319</v>
      </c>
      <c r="I1244" s="9">
        <v>323</v>
      </c>
      <c r="J1244" s="9">
        <v>327</v>
      </c>
      <c r="K1244" s="9">
        <v>319</v>
      </c>
      <c r="L1244" s="10">
        <f t="shared" si="220"/>
        <v>317.46031746031747</v>
      </c>
      <c r="M1244" s="11">
        <f t="shared" si="221"/>
        <v>1269.8412698412699</v>
      </c>
      <c r="N1244" s="12">
        <f t="shared" si="222"/>
        <v>1.2698412698412698</v>
      </c>
    </row>
    <row r="1245" spans="1:14" ht="15.75">
      <c r="A1245" s="7">
        <v>34</v>
      </c>
      <c r="B1245" s="8">
        <v>42836</v>
      </c>
      <c r="C1245" s="6" t="s">
        <v>20</v>
      </c>
      <c r="D1245" s="6" t="s">
        <v>21</v>
      </c>
      <c r="E1245" s="6" t="s">
        <v>164</v>
      </c>
      <c r="F1245" s="9">
        <v>1085</v>
      </c>
      <c r="G1245" s="9">
        <v>1065</v>
      </c>
      <c r="H1245" s="9">
        <v>1095</v>
      </c>
      <c r="I1245" s="9">
        <v>1105</v>
      </c>
      <c r="J1245" s="9">
        <v>1115</v>
      </c>
      <c r="K1245" s="9">
        <v>1095</v>
      </c>
      <c r="L1245" s="10">
        <f t="shared" si="220"/>
        <v>92.16589861751152</v>
      </c>
      <c r="M1245" s="11">
        <f t="shared" si="221"/>
        <v>921.6589861751152</v>
      </c>
      <c r="N1245" s="12">
        <f t="shared" si="222"/>
        <v>0.9216589861751152</v>
      </c>
    </row>
    <row r="1246" spans="1:14" ht="15.75">
      <c r="A1246" s="7">
        <v>35</v>
      </c>
      <c r="B1246" s="8">
        <v>42836</v>
      </c>
      <c r="C1246" s="6" t="s">
        <v>20</v>
      </c>
      <c r="D1246" s="6" t="s">
        <v>21</v>
      </c>
      <c r="E1246" s="6" t="s">
        <v>165</v>
      </c>
      <c r="F1246" s="9">
        <v>670</v>
      </c>
      <c r="G1246" s="9">
        <v>658</v>
      </c>
      <c r="H1246" s="9">
        <v>677</v>
      </c>
      <c r="I1246" s="9">
        <v>684</v>
      </c>
      <c r="J1246" s="9">
        <v>690</v>
      </c>
      <c r="K1246" s="9">
        <v>658</v>
      </c>
      <c r="L1246" s="10">
        <f t="shared" si="220"/>
        <v>149.2537313432836</v>
      </c>
      <c r="M1246" s="11">
        <f t="shared" si="221"/>
        <v>-1791.0447761194032</v>
      </c>
      <c r="N1246" s="12">
        <f t="shared" si="222"/>
        <v>-1.791044776119403</v>
      </c>
    </row>
    <row r="1247" spans="1:14" ht="15.75">
      <c r="A1247" s="7">
        <v>36</v>
      </c>
      <c r="B1247" s="8">
        <v>42833</v>
      </c>
      <c r="C1247" s="6" t="s">
        <v>20</v>
      </c>
      <c r="D1247" s="6" t="s">
        <v>21</v>
      </c>
      <c r="E1247" s="6" t="s">
        <v>166</v>
      </c>
      <c r="F1247" s="9">
        <v>657</v>
      </c>
      <c r="G1247" s="9">
        <v>645</v>
      </c>
      <c r="H1247" s="9">
        <v>664</v>
      </c>
      <c r="I1247" s="9">
        <v>670</v>
      </c>
      <c r="J1247" s="9">
        <v>676</v>
      </c>
      <c r="K1247" s="9">
        <v>664</v>
      </c>
      <c r="L1247" s="10">
        <f t="shared" si="220"/>
        <v>152.20700152207002</v>
      </c>
      <c r="M1247" s="11">
        <f t="shared" si="221"/>
        <v>1065.4490106544902</v>
      </c>
      <c r="N1247" s="12">
        <f t="shared" si="222"/>
        <v>1.06544901065449</v>
      </c>
    </row>
    <row r="1248" spans="1:14" ht="15.75">
      <c r="A1248" s="7">
        <v>37</v>
      </c>
      <c r="B1248" s="8">
        <v>42833</v>
      </c>
      <c r="C1248" s="6" t="s">
        <v>20</v>
      </c>
      <c r="D1248" s="6" t="s">
        <v>21</v>
      </c>
      <c r="E1248" s="6" t="s">
        <v>167</v>
      </c>
      <c r="F1248" s="9">
        <v>800</v>
      </c>
      <c r="G1248" s="9">
        <v>784</v>
      </c>
      <c r="H1248" s="9">
        <v>808</v>
      </c>
      <c r="I1248" s="9">
        <v>816</v>
      </c>
      <c r="J1248" s="9">
        <v>824</v>
      </c>
      <c r="K1248" s="9">
        <v>784</v>
      </c>
      <c r="L1248" s="10">
        <f t="shared" si="220"/>
        <v>125</v>
      </c>
      <c r="M1248" s="11">
        <f t="shared" si="221"/>
        <v>-2000</v>
      </c>
      <c r="N1248" s="12">
        <f t="shared" si="222"/>
        <v>-2</v>
      </c>
    </row>
    <row r="1249" spans="1:14" ht="15.75">
      <c r="A1249" s="7">
        <v>38</v>
      </c>
      <c r="B1249" s="8">
        <v>42832</v>
      </c>
      <c r="C1249" s="6" t="s">
        <v>20</v>
      </c>
      <c r="D1249" s="6" t="s">
        <v>21</v>
      </c>
      <c r="E1249" s="6" t="s">
        <v>168</v>
      </c>
      <c r="F1249" s="9">
        <v>730</v>
      </c>
      <c r="G1249" s="9">
        <v>716</v>
      </c>
      <c r="H1249" s="9">
        <v>738</v>
      </c>
      <c r="I1249" s="9">
        <v>746</v>
      </c>
      <c r="J1249" s="9">
        <v>754</v>
      </c>
      <c r="K1249" s="9">
        <v>746</v>
      </c>
      <c r="L1249" s="10">
        <f t="shared" si="220"/>
        <v>136.986301369863</v>
      </c>
      <c r="M1249" s="11">
        <f t="shared" si="221"/>
        <v>2191.780821917808</v>
      </c>
      <c r="N1249" s="12">
        <f t="shared" si="222"/>
        <v>2.191780821917808</v>
      </c>
    </row>
    <row r="1250" spans="1:14" ht="15.75">
      <c r="A1250" s="7">
        <v>39</v>
      </c>
      <c r="B1250" s="8">
        <v>42832</v>
      </c>
      <c r="C1250" s="6" t="s">
        <v>20</v>
      </c>
      <c r="D1250" s="6" t="s">
        <v>21</v>
      </c>
      <c r="E1250" s="6" t="s">
        <v>169</v>
      </c>
      <c r="F1250" s="9">
        <v>166</v>
      </c>
      <c r="G1250" s="9">
        <v>158</v>
      </c>
      <c r="H1250" s="9">
        <v>170</v>
      </c>
      <c r="I1250" s="9">
        <v>174</v>
      </c>
      <c r="J1250" s="9">
        <v>178</v>
      </c>
      <c r="K1250" s="9">
        <v>178</v>
      </c>
      <c r="L1250" s="10">
        <f t="shared" si="220"/>
        <v>602.4096385542168</v>
      </c>
      <c r="M1250" s="11">
        <f t="shared" si="221"/>
        <v>7228.915662650602</v>
      </c>
      <c r="N1250" s="12">
        <f t="shared" si="222"/>
        <v>7.228915662650603</v>
      </c>
    </row>
    <row r="1251" spans="1:14" ht="15.75">
      <c r="A1251" s="7">
        <v>40</v>
      </c>
      <c r="B1251" s="8">
        <v>42832</v>
      </c>
      <c r="C1251" s="6" t="s">
        <v>20</v>
      </c>
      <c r="D1251" s="6" t="s">
        <v>21</v>
      </c>
      <c r="E1251" s="6" t="s">
        <v>170</v>
      </c>
      <c r="F1251" s="9">
        <v>460</v>
      </c>
      <c r="G1251" s="9">
        <v>450</v>
      </c>
      <c r="H1251" s="9">
        <v>465</v>
      </c>
      <c r="I1251" s="9">
        <v>470</v>
      </c>
      <c r="J1251" s="9">
        <v>475</v>
      </c>
      <c r="K1251" s="9">
        <v>465</v>
      </c>
      <c r="L1251" s="10">
        <f t="shared" si="220"/>
        <v>217.3913043478261</v>
      </c>
      <c r="M1251" s="11">
        <f t="shared" si="221"/>
        <v>1086.9565217391305</v>
      </c>
      <c r="N1251" s="12">
        <f t="shared" si="222"/>
        <v>1.0869565217391306</v>
      </c>
    </row>
    <row r="1252" spans="1:14" ht="15.75">
      <c r="A1252" s="7">
        <v>41</v>
      </c>
      <c r="B1252" s="8">
        <v>42831</v>
      </c>
      <c r="C1252" s="6" t="s">
        <v>20</v>
      </c>
      <c r="D1252" s="6" t="s">
        <v>94</v>
      </c>
      <c r="E1252" s="6" t="s">
        <v>171</v>
      </c>
      <c r="F1252" s="9">
        <v>404.5</v>
      </c>
      <c r="G1252" s="9">
        <v>412</v>
      </c>
      <c r="H1252" s="9">
        <v>400</v>
      </c>
      <c r="I1252" s="9">
        <v>396</v>
      </c>
      <c r="J1252" s="9">
        <v>392</v>
      </c>
      <c r="K1252" s="9">
        <v>396</v>
      </c>
      <c r="L1252" s="10">
        <f t="shared" si="220"/>
        <v>247.21878862793574</v>
      </c>
      <c r="M1252" s="11">
        <f t="shared" si="221"/>
        <v>2101.3597033374535</v>
      </c>
      <c r="N1252" s="12">
        <f t="shared" si="222"/>
        <v>2.101359703337453</v>
      </c>
    </row>
    <row r="1253" spans="1:14" ht="15.75">
      <c r="A1253" s="7">
        <v>42</v>
      </c>
      <c r="B1253" s="8">
        <v>42831</v>
      </c>
      <c r="C1253" s="6" t="s">
        <v>20</v>
      </c>
      <c r="D1253" s="6" t="s">
        <v>21</v>
      </c>
      <c r="E1253" s="6" t="s">
        <v>172</v>
      </c>
      <c r="F1253" s="9">
        <v>181</v>
      </c>
      <c r="G1253" s="9">
        <v>176</v>
      </c>
      <c r="H1253" s="9">
        <v>184</v>
      </c>
      <c r="I1253" s="9">
        <v>187</v>
      </c>
      <c r="J1253" s="9">
        <v>190</v>
      </c>
      <c r="K1253" s="9">
        <v>184</v>
      </c>
      <c r="L1253" s="10">
        <f t="shared" si="220"/>
        <v>552.4861878453039</v>
      </c>
      <c r="M1253" s="11">
        <f t="shared" si="221"/>
        <v>1657.4585635359117</v>
      </c>
      <c r="N1253" s="12">
        <f t="shared" si="222"/>
        <v>1.6574585635359116</v>
      </c>
    </row>
    <row r="1254" spans="1:14" ht="15.75">
      <c r="A1254" s="7">
        <v>43</v>
      </c>
      <c r="B1254" s="8">
        <v>42830</v>
      </c>
      <c r="C1254" s="6" t="s">
        <v>20</v>
      </c>
      <c r="D1254" s="6" t="s">
        <v>21</v>
      </c>
      <c r="E1254" s="6" t="s">
        <v>173</v>
      </c>
      <c r="F1254" s="9">
        <v>610</v>
      </c>
      <c r="G1254" s="9">
        <v>598</v>
      </c>
      <c r="H1254" s="9">
        <v>616</v>
      </c>
      <c r="I1254" s="9">
        <v>622</v>
      </c>
      <c r="J1254" s="9">
        <v>628</v>
      </c>
      <c r="K1254" s="9">
        <v>616</v>
      </c>
      <c r="L1254" s="10">
        <f t="shared" si="220"/>
        <v>163.9344262295082</v>
      </c>
      <c r="M1254" s="11">
        <f t="shared" si="221"/>
        <v>983.6065573770493</v>
      </c>
      <c r="N1254" s="12">
        <f t="shared" si="222"/>
        <v>0.9836065573770493</v>
      </c>
    </row>
    <row r="1255" spans="1:14" ht="15.75">
      <c r="A1255" s="7">
        <v>44</v>
      </c>
      <c r="B1255" s="8">
        <v>42830</v>
      </c>
      <c r="C1255" s="6" t="s">
        <v>20</v>
      </c>
      <c r="D1255" s="6" t="s">
        <v>21</v>
      </c>
      <c r="E1255" s="6" t="s">
        <v>174</v>
      </c>
      <c r="F1255" s="9">
        <v>605</v>
      </c>
      <c r="G1255" s="9">
        <v>593</v>
      </c>
      <c r="H1255" s="9">
        <v>612</v>
      </c>
      <c r="I1255" s="9">
        <v>618</v>
      </c>
      <c r="J1255" s="9">
        <v>627</v>
      </c>
      <c r="K1255" s="9">
        <v>612</v>
      </c>
      <c r="L1255" s="10">
        <f t="shared" si="220"/>
        <v>165.28925619834712</v>
      </c>
      <c r="M1255" s="11">
        <f t="shared" si="221"/>
        <v>1157.0247933884298</v>
      </c>
      <c r="N1255" s="12">
        <f t="shared" si="222"/>
        <v>1.15702479338843</v>
      </c>
    </row>
    <row r="1256" spans="1:14" ht="15.75">
      <c r="A1256" s="7">
        <v>45</v>
      </c>
      <c r="B1256" s="8">
        <v>42830</v>
      </c>
      <c r="C1256" s="6" t="s">
        <v>20</v>
      </c>
      <c r="D1256" s="6" t="s">
        <v>21</v>
      </c>
      <c r="E1256" s="6" t="s">
        <v>111</v>
      </c>
      <c r="F1256" s="9">
        <v>343</v>
      </c>
      <c r="G1256" s="9">
        <v>335</v>
      </c>
      <c r="H1256" s="9">
        <v>347</v>
      </c>
      <c r="I1256" s="9">
        <v>351</v>
      </c>
      <c r="J1256" s="9">
        <v>355</v>
      </c>
      <c r="K1256" s="9">
        <v>335</v>
      </c>
      <c r="L1256" s="10">
        <f t="shared" si="220"/>
        <v>291.5451895043732</v>
      </c>
      <c r="M1256" s="11">
        <f t="shared" si="221"/>
        <v>-2332.3615160349855</v>
      </c>
      <c r="N1256" s="12">
        <f t="shared" si="222"/>
        <v>-2.332361516034985</v>
      </c>
    </row>
    <row r="1257" spans="1:14" ht="15.75">
      <c r="A1257" s="7">
        <v>46</v>
      </c>
      <c r="B1257" s="8">
        <v>42829</v>
      </c>
      <c r="C1257" s="6" t="s">
        <v>20</v>
      </c>
      <c r="D1257" s="6" t="s">
        <v>21</v>
      </c>
      <c r="E1257" s="6" t="s">
        <v>175</v>
      </c>
      <c r="F1257" s="9">
        <v>281</v>
      </c>
      <c r="G1257" s="9">
        <v>273</v>
      </c>
      <c r="H1257" s="9">
        <v>285</v>
      </c>
      <c r="I1257" s="9">
        <v>289</v>
      </c>
      <c r="J1257" s="9">
        <v>293</v>
      </c>
      <c r="K1257" s="9">
        <v>280.35</v>
      </c>
      <c r="L1257" s="10">
        <f t="shared" si="220"/>
        <v>355.87188612099646</v>
      </c>
      <c r="M1257" s="11">
        <f t="shared" si="221"/>
        <v>-231.31672597863962</v>
      </c>
      <c r="N1257" s="12">
        <f t="shared" si="222"/>
        <v>-0.2313167259786396</v>
      </c>
    </row>
    <row r="1258" spans="1:14" ht="15.75">
      <c r="A1258" s="7">
        <v>47</v>
      </c>
      <c r="B1258" s="8">
        <v>42829</v>
      </c>
      <c r="C1258" s="6" t="s">
        <v>20</v>
      </c>
      <c r="D1258" s="6" t="s">
        <v>21</v>
      </c>
      <c r="E1258" s="6" t="s">
        <v>176</v>
      </c>
      <c r="F1258" s="9">
        <v>351</v>
      </c>
      <c r="G1258" s="9">
        <v>343</v>
      </c>
      <c r="H1258" s="9">
        <v>355</v>
      </c>
      <c r="I1258" s="9">
        <v>359</v>
      </c>
      <c r="J1258" s="9">
        <v>363</v>
      </c>
      <c r="K1258" s="9">
        <v>355</v>
      </c>
      <c r="L1258" s="10">
        <f t="shared" si="220"/>
        <v>284.9002849002849</v>
      </c>
      <c r="M1258" s="11">
        <f t="shared" si="221"/>
        <v>1139.6011396011395</v>
      </c>
      <c r="N1258" s="12">
        <f t="shared" si="222"/>
        <v>1.1396011396011396</v>
      </c>
    </row>
    <row r="1259" spans="1:14" ht="15.75">
      <c r="A1259" s="7">
        <v>48</v>
      </c>
      <c r="B1259" s="8">
        <v>42829</v>
      </c>
      <c r="C1259" s="6" t="s">
        <v>20</v>
      </c>
      <c r="D1259" s="6" t="s">
        <v>21</v>
      </c>
      <c r="E1259" s="6" t="s">
        <v>177</v>
      </c>
      <c r="F1259" s="9">
        <v>1086</v>
      </c>
      <c r="G1259" s="9">
        <v>1066</v>
      </c>
      <c r="H1259" s="9">
        <v>1096</v>
      </c>
      <c r="I1259" s="9">
        <v>1106</v>
      </c>
      <c r="J1259" s="9">
        <v>1116</v>
      </c>
      <c r="K1259" s="9">
        <v>1096</v>
      </c>
      <c r="L1259" s="10">
        <f t="shared" si="220"/>
        <v>92.08103130755065</v>
      </c>
      <c r="M1259" s="11">
        <f t="shared" si="221"/>
        <v>920.8103130755064</v>
      </c>
      <c r="N1259" s="12">
        <f t="shared" si="222"/>
        <v>0.9208103130755065</v>
      </c>
    </row>
    <row r="1260" ht="15.75">
      <c r="B1260" s="14"/>
    </row>
    <row r="1261" spans="1:14" ht="15.75">
      <c r="A1261" s="13" t="s">
        <v>26</v>
      </c>
      <c r="B1261" s="14"/>
      <c r="C1261" s="15"/>
      <c r="D1261" s="16"/>
      <c r="E1261" s="17"/>
      <c r="F1261" s="17"/>
      <c r="G1261" s="18"/>
      <c r="H1261" s="19"/>
      <c r="I1261" s="19"/>
      <c r="J1261" s="19"/>
      <c r="K1261" s="20"/>
      <c r="L1261" s="21"/>
      <c r="N1261" s="22"/>
    </row>
    <row r="1262" spans="1:12" ht="15.75">
      <c r="A1262" s="13" t="s">
        <v>27</v>
      </c>
      <c r="B1262" s="23"/>
      <c r="C1262" s="15"/>
      <c r="D1262" s="16"/>
      <c r="E1262" s="17"/>
      <c r="F1262" s="17"/>
      <c r="G1262" s="18"/>
      <c r="H1262" s="17"/>
      <c r="I1262" s="17"/>
      <c r="J1262" s="17"/>
      <c r="K1262" s="20"/>
      <c r="L1262" s="21"/>
    </row>
    <row r="1263" spans="1:14" ht="15.75">
      <c r="A1263" s="13" t="s">
        <v>27</v>
      </c>
      <c r="B1263" s="23"/>
      <c r="C1263" s="24"/>
      <c r="D1263" s="25"/>
      <c r="E1263" s="26"/>
      <c r="F1263" s="26"/>
      <c r="G1263" s="27"/>
      <c r="H1263" s="26"/>
      <c r="I1263" s="26"/>
      <c r="J1263" s="26"/>
      <c r="K1263" s="26"/>
      <c r="L1263" s="21"/>
      <c r="M1263" s="21"/>
      <c r="N1263" s="21"/>
    </row>
    <row r="1264" spans="1:14" ht="16.5" thickBot="1">
      <c r="A1264" s="28"/>
      <c r="B1264" s="23"/>
      <c r="C1264" s="26"/>
      <c r="D1264" s="26"/>
      <c r="E1264" s="26"/>
      <c r="F1264" s="29"/>
      <c r="G1264" s="30"/>
      <c r="H1264" s="31" t="s">
        <v>28</v>
      </c>
      <c r="I1264" s="31"/>
      <c r="J1264" s="32"/>
      <c r="K1264" s="32"/>
      <c r="L1264" s="21"/>
      <c r="M1264" s="21"/>
      <c r="N1264" s="21"/>
    </row>
    <row r="1265" spans="1:12" ht="15.75">
      <c r="A1265" s="28"/>
      <c r="B1265" s="23"/>
      <c r="C1265" s="84" t="s">
        <v>29</v>
      </c>
      <c r="D1265" s="84"/>
      <c r="E1265" s="33">
        <v>48</v>
      </c>
      <c r="F1265" s="34">
        <v>100</v>
      </c>
      <c r="G1265" s="35">
        <v>48</v>
      </c>
      <c r="H1265" s="36">
        <f>G1266/G1265%</f>
        <v>72.91666666666667</v>
      </c>
      <c r="I1265" s="36"/>
      <c r="J1265" s="36"/>
      <c r="L1265" s="21"/>
    </row>
    <row r="1266" spans="1:14" ht="15.75">
      <c r="A1266" s="28"/>
      <c r="B1266" s="23"/>
      <c r="C1266" s="80" t="s">
        <v>30</v>
      </c>
      <c r="D1266" s="80"/>
      <c r="E1266" s="37">
        <v>35</v>
      </c>
      <c r="F1266" s="38">
        <f>(E1266/E1265)*100</f>
        <v>72.91666666666666</v>
      </c>
      <c r="G1266" s="35">
        <v>35</v>
      </c>
      <c r="H1266" s="32"/>
      <c r="I1266" s="32"/>
      <c r="J1266" s="26"/>
      <c r="K1266" s="32"/>
      <c r="M1266" s="26" t="s">
        <v>31</v>
      </c>
      <c r="N1266" s="26"/>
    </row>
    <row r="1267" spans="1:14" ht="15.75">
      <c r="A1267" s="39"/>
      <c r="B1267" s="23"/>
      <c r="C1267" s="80" t="s">
        <v>32</v>
      </c>
      <c r="D1267" s="80"/>
      <c r="E1267" s="37">
        <v>1</v>
      </c>
      <c r="F1267" s="38">
        <f>(E1267/E1265)*100</f>
        <v>2.083333333333333</v>
      </c>
      <c r="G1267" s="40"/>
      <c r="H1267" s="35"/>
      <c r="I1267" s="35"/>
      <c r="J1267" s="26"/>
      <c r="K1267" s="32"/>
      <c r="L1267" s="21"/>
      <c r="M1267" s="24"/>
      <c r="N1267" s="24"/>
    </row>
    <row r="1268" spans="1:14" ht="15.75">
      <c r="A1268" s="39"/>
      <c r="B1268" s="23"/>
      <c r="C1268" s="80" t="s">
        <v>33</v>
      </c>
      <c r="D1268" s="80"/>
      <c r="E1268" s="37">
        <v>2</v>
      </c>
      <c r="F1268" s="38">
        <f>(E1268/E1265)*100</f>
        <v>4.166666666666666</v>
      </c>
      <c r="G1268" s="40"/>
      <c r="H1268" s="35"/>
      <c r="I1268" s="35"/>
      <c r="J1268" s="26"/>
      <c r="K1268" s="32"/>
      <c r="L1268" s="21"/>
      <c r="M1268" s="21"/>
      <c r="N1268" s="21"/>
    </row>
    <row r="1269" spans="1:14" ht="15.75">
      <c r="A1269" s="39"/>
      <c r="B1269" s="23"/>
      <c r="C1269" s="80" t="s">
        <v>34</v>
      </c>
      <c r="D1269" s="80"/>
      <c r="E1269" s="37">
        <v>9</v>
      </c>
      <c r="F1269" s="38">
        <f>(E1269/E1266)*100</f>
        <v>25.71428571428571</v>
      </c>
      <c r="G1269" s="40"/>
      <c r="H1269" s="26" t="s">
        <v>35</v>
      </c>
      <c r="I1269" s="26"/>
      <c r="J1269" s="41"/>
      <c r="K1269" s="32"/>
      <c r="L1269" s="21"/>
      <c r="M1269" s="21"/>
      <c r="N1269" s="21"/>
    </row>
    <row r="1270" spans="1:14" ht="15.75">
      <c r="A1270" s="39"/>
      <c r="B1270" s="23"/>
      <c r="C1270" s="80" t="s">
        <v>36</v>
      </c>
      <c r="D1270" s="80"/>
      <c r="E1270" s="37">
        <v>0</v>
      </c>
      <c r="F1270" s="38">
        <v>0</v>
      </c>
      <c r="G1270" s="40"/>
      <c r="H1270" s="26"/>
      <c r="I1270" s="26"/>
      <c r="J1270" s="41"/>
      <c r="K1270" s="32"/>
      <c r="L1270" s="21"/>
      <c r="M1270" s="21"/>
      <c r="N1270" s="21"/>
    </row>
    <row r="1271" spans="1:14" ht="16.5" thickBot="1">
      <c r="A1271" s="39"/>
      <c r="B1271" s="23"/>
      <c r="C1271" s="81" t="s">
        <v>37</v>
      </c>
      <c r="D1271" s="81"/>
      <c r="E1271" s="42"/>
      <c r="F1271" s="43">
        <f>(E1271/E1265)*100</f>
        <v>0</v>
      </c>
      <c r="G1271" s="40"/>
      <c r="H1271" s="26"/>
      <c r="I1271" s="26"/>
      <c r="M1271" s="21"/>
      <c r="N1271" s="21"/>
    </row>
    <row r="1272" spans="1:14" ht="15.75">
      <c r="A1272" s="45" t="s">
        <v>38</v>
      </c>
      <c r="B1272" s="14"/>
      <c r="C1272" s="15"/>
      <c r="D1272" s="15"/>
      <c r="E1272" s="17"/>
      <c r="F1272" s="17"/>
      <c r="G1272" s="46"/>
      <c r="H1272" s="47"/>
      <c r="I1272" s="47"/>
      <c r="J1272" s="47"/>
      <c r="K1272" s="17"/>
      <c r="L1272" s="21"/>
      <c r="M1272" s="44"/>
      <c r="N1272" s="44"/>
    </row>
    <row r="1273" spans="1:14" ht="15.75">
      <c r="A1273" s="16" t="s">
        <v>39</v>
      </c>
      <c r="B1273" s="14"/>
      <c r="C1273" s="48"/>
      <c r="D1273" s="49"/>
      <c r="E1273" s="50"/>
      <c r="F1273" s="47"/>
      <c r="G1273" s="46"/>
      <c r="H1273" s="47"/>
      <c r="I1273" s="47"/>
      <c r="J1273" s="47"/>
      <c r="K1273" s="17"/>
      <c r="L1273" s="21"/>
      <c r="M1273" s="28"/>
      <c r="N1273" s="28"/>
    </row>
    <row r="1274" spans="1:14" ht="15.75">
      <c r="A1274" s="16" t="s">
        <v>40</v>
      </c>
      <c r="B1274" s="14"/>
      <c r="C1274" s="15"/>
      <c r="D1274" s="49"/>
      <c r="E1274" s="50"/>
      <c r="F1274" s="47"/>
      <c r="G1274" s="46"/>
      <c r="H1274" s="51"/>
      <c r="I1274" s="51"/>
      <c r="J1274" s="51"/>
      <c r="K1274" s="17"/>
      <c r="L1274" s="21"/>
      <c r="M1274" s="21"/>
      <c r="N1274" s="21"/>
    </row>
    <row r="1275" spans="1:14" ht="15.75">
      <c r="A1275" s="16" t="s">
        <v>41</v>
      </c>
      <c r="B1275" s="48"/>
      <c r="C1275" s="15"/>
      <c r="D1275" s="49"/>
      <c r="E1275" s="50"/>
      <c r="F1275" s="47"/>
      <c r="G1275" s="52"/>
      <c r="H1275" s="51"/>
      <c r="I1275" s="51"/>
      <c r="J1275" s="51"/>
      <c r="K1275" s="17"/>
      <c r="L1275" s="21"/>
      <c r="M1275" s="21"/>
      <c r="N1275" s="21"/>
    </row>
    <row r="1276" spans="1:14" ht="15.75">
      <c r="A1276" s="16" t="s">
        <v>42</v>
      </c>
      <c r="B1276" s="39"/>
      <c r="C1276" s="15"/>
      <c r="D1276" s="53"/>
      <c r="E1276" s="47"/>
      <c r="F1276" s="47"/>
      <c r="G1276" s="52"/>
      <c r="H1276" s="51"/>
      <c r="I1276" s="51"/>
      <c r="J1276" s="51"/>
      <c r="K1276" s="47"/>
      <c r="L1276" s="21"/>
      <c r="M1276" s="21"/>
      <c r="N1276" s="21"/>
    </row>
    <row r="1277" ht="16.5" thickBot="1"/>
    <row r="1278" spans="1:14" ht="16.5" thickBot="1">
      <c r="A1278" s="89" t="s">
        <v>0</v>
      </c>
      <c r="B1278" s="89"/>
      <c r="C1278" s="89"/>
      <c r="D1278" s="89"/>
      <c r="E1278" s="89"/>
      <c r="F1278" s="89"/>
      <c r="G1278" s="89"/>
      <c r="H1278" s="89"/>
      <c r="I1278" s="89"/>
      <c r="J1278" s="89"/>
      <c r="K1278" s="89"/>
      <c r="L1278" s="89"/>
      <c r="M1278" s="89"/>
      <c r="N1278" s="89"/>
    </row>
    <row r="1279" spans="1:14" ht="16.5" thickBot="1">
      <c r="A1279" s="89"/>
      <c r="B1279" s="89"/>
      <c r="C1279" s="89"/>
      <c r="D1279" s="89"/>
      <c r="E1279" s="89"/>
      <c r="F1279" s="89"/>
      <c r="G1279" s="89"/>
      <c r="H1279" s="89"/>
      <c r="I1279" s="89"/>
      <c r="J1279" s="89"/>
      <c r="K1279" s="89"/>
      <c r="L1279" s="89"/>
      <c r="M1279" s="89"/>
      <c r="N1279" s="89"/>
    </row>
    <row r="1280" spans="1:14" ht="15.75">
      <c r="A1280" s="89"/>
      <c r="B1280" s="89"/>
      <c r="C1280" s="89"/>
      <c r="D1280" s="89"/>
      <c r="E1280" s="89"/>
      <c r="F1280" s="89"/>
      <c r="G1280" s="89"/>
      <c r="H1280" s="89"/>
      <c r="I1280" s="89"/>
      <c r="J1280" s="89"/>
      <c r="K1280" s="89"/>
      <c r="L1280" s="89"/>
      <c r="M1280" s="89"/>
      <c r="N1280" s="89"/>
    </row>
    <row r="1281" spans="1:14" ht="15.75">
      <c r="A1281" s="90" t="s">
        <v>1</v>
      </c>
      <c r="B1281" s="90"/>
      <c r="C1281" s="90"/>
      <c r="D1281" s="90"/>
      <c r="E1281" s="90"/>
      <c r="F1281" s="90"/>
      <c r="G1281" s="90"/>
      <c r="H1281" s="90"/>
      <c r="I1281" s="90"/>
      <c r="J1281" s="90"/>
      <c r="K1281" s="90"/>
      <c r="L1281" s="90"/>
      <c r="M1281" s="90"/>
      <c r="N1281" s="90"/>
    </row>
    <row r="1282" spans="1:14" ht="15.75">
      <c r="A1282" s="90" t="s">
        <v>2</v>
      </c>
      <c r="B1282" s="90"/>
      <c r="C1282" s="90"/>
      <c r="D1282" s="90"/>
      <c r="E1282" s="90"/>
      <c r="F1282" s="90"/>
      <c r="G1282" s="90"/>
      <c r="H1282" s="90"/>
      <c r="I1282" s="90"/>
      <c r="J1282" s="90"/>
      <c r="K1282" s="90"/>
      <c r="L1282" s="90"/>
      <c r="M1282" s="90"/>
      <c r="N1282" s="90"/>
    </row>
    <row r="1283" spans="1:14" ht="16.5" thickBot="1">
      <c r="A1283" s="91" t="s">
        <v>3</v>
      </c>
      <c r="B1283" s="91"/>
      <c r="C1283" s="91"/>
      <c r="D1283" s="91"/>
      <c r="E1283" s="91"/>
      <c r="F1283" s="91"/>
      <c r="G1283" s="91"/>
      <c r="H1283" s="91"/>
      <c r="I1283" s="91"/>
      <c r="J1283" s="91"/>
      <c r="K1283" s="91"/>
      <c r="L1283" s="91"/>
      <c r="M1283" s="91"/>
      <c r="N1283" s="91"/>
    </row>
    <row r="1284" spans="1:14" ht="15.75">
      <c r="A1284" s="54"/>
      <c r="B1284" s="54"/>
      <c r="C1284" s="54"/>
      <c r="D1284" s="55"/>
      <c r="E1284" s="56"/>
      <c r="F1284" s="57"/>
      <c r="G1284" s="56"/>
      <c r="H1284" s="56"/>
      <c r="I1284" s="56"/>
      <c r="J1284" s="56"/>
      <c r="K1284" s="55"/>
      <c r="L1284" s="55"/>
      <c r="M1284" s="55"/>
      <c r="N1284" s="55"/>
    </row>
    <row r="1285" spans="1:14" ht="15.75">
      <c r="A1285" s="92" t="s">
        <v>178</v>
      </c>
      <c r="B1285" s="92"/>
      <c r="C1285" s="92"/>
      <c r="D1285" s="92"/>
      <c r="E1285" s="92"/>
      <c r="F1285" s="92"/>
      <c r="G1285" s="92"/>
      <c r="H1285" s="92"/>
      <c r="I1285" s="92"/>
      <c r="J1285" s="92"/>
      <c r="K1285" s="92"/>
      <c r="L1285" s="92"/>
      <c r="M1285" s="92"/>
      <c r="N1285" s="92"/>
    </row>
    <row r="1286" spans="1:14" ht="15.75">
      <c r="A1286" s="92" t="s">
        <v>5</v>
      </c>
      <c r="B1286" s="92"/>
      <c r="C1286" s="92"/>
      <c r="D1286" s="92"/>
      <c r="E1286" s="92"/>
      <c r="F1286" s="92"/>
      <c r="G1286" s="92"/>
      <c r="H1286" s="92"/>
      <c r="I1286" s="92"/>
      <c r="J1286" s="92"/>
      <c r="K1286" s="92"/>
      <c r="L1286" s="92"/>
      <c r="M1286" s="92"/>
      <c r="N1286" s="92"/>
    </row>
    <row r="1287" spans="1:14" ht="16.5" customHeight="1">
      <c r="A1287" s="87" t="s">
        <v>6</v>
      </c>
      <c r="B1287" s="82" t="s">
        <v>7</v>
      </c>
      <c r="C1287" s="82" t="s">
        <v>8</v>
      </c>
      <c r="D1287" s="87" t="s">
        <v>9</v>
      </c>
      <c r="E1287" s="82" t="s">
        <v>10</v>
      </c>
      <c r="F1287" s="93" t="s">
        <v>11</v>
      </c>
      <c r="G1287" s="93" t="s">
        <v>12</v>
      </c>
      <c r="H1287" s="82" t="s">
        <v>13</v>
      </c>
      <c r="I1287" s="82" t="s">
        <v>14</v>
      </c>
      <c r="J1287" s="82" t="s">
        <v>15</v>
      </c>
      <c r="K1287" s="94" t="s">
        <v>16</v>
      </c>
      <c r="L1287" s="82" t="s">
        <v>17</v>
      </c>
      <c r="M1287" s="82" t="s">
        <v>18</v>
      </c>
      <c r="N1287" s="82" t="s">
        <v>19</v>
      </c>
    </row>
    <row r="1288" spans="1:14" ht="15.75">
      <c r="A1288" s="87"/>
      <c r="B1288" s="82"/>
      <c r="C1288" s="82"/>
      <c r="D1288" s="87"/>
      <c r="E1288" s="82"/>
      <c r="F1288" s="93"/>
      <c r="G1288" s="93"/>
      <c r="H1288" s="82"/>
      <c r="I1288" s="82"/>
      <c r="J1288" s="82"/>
      <c r="K1288" s="94"/>
      <c r="L1288" s="82"/>
      <c r="M1288" s="82"/>
      <c r="N1288" s="82"/>
    </row>
    <row r="1289" spans="1:14" ht="15.75">
      <c r="A1289" s="7">
        <v>1</v>
      </c>
      <c r="B1289" s="8">
        <v>42825</v>
      </c>
      <c r="C1289" s="6" t="s">
        <v>20</v>
      </c>
      <c r="D1289" s="6" t="s">
        <v>21</v>
      </c>
      <c r="E1289" s="6" t="s">
        <v>179</v>
      </c>
      <c r="F1289" s="9">
        <v>777</v>
      </c>
      <c r="G1289" s="9">
        <v>763</v>
      </c>
      <c r="H1289" s="9">
        <v>785</v>
      </c>
      <c r="I1289" s="9">
        <v>792</v>
      </c>
      <c r="J1289" s="9">
        <v>800</v>
      </c>
      <c r="K1289" s="9">
        <v>763</v>
      </c>
      <c r="L1289" s="6">
        <v>1000</v>
      </c>
      <c r="M1289" s="11">
        <f aca="true" t="shared" si="223" ref="M1289:M1354">IF(D1289="BUY",(K1289-F1289)*(L1289),(F1289-K1289)*(L1289))</f>
        <v>-14000</v>
      </c>
      <c r="N1289" s="12">
        <f>M1289/(L1289)/F1289%</f>
        <v>-1.8018018018018018</v>
      </c>
    </row>
    <row r="1290" spans="1:14" ht="15.75">
      <c r="A1290" s="7">
        <v>2</v>
      </c>
      <c r="B1290" s="8">
        <v>42825</v>
      </c>
      <c r="C1290" s="6" t="s">
        <v>20</v>
      </c>
      <c r="D1290" s="6" t="s">
        <v>21</v>
      </c>
      <c r="E1290" s="6" t="s">
        <v>180</v>
      </c>
      <c r="F1290" s="9">
        <v>292</v>
      </c>
      <c r="G1290" s="9">
        <v>284</v>
      </c>
      <c r="H1290" s="9">
        <v>296</v>
      </c>
      <c r="I1290" s="9">
        <v>300</v>
      </c>
      <c r="J1290" s="9">
        <v>304</v>
      </c>
      <c r="K1290" s="9">
        <v>296</v>
      </c>
      <c r="L1290" s="6">
        <v>1000</v>
      </c>
      <c r="M1290" s="11">
        <f t="shared" si="223"/>
        <v>4000</v>
      </c>
      <c r="N1290" s="12">
        <f aca="true" t="shared" si="224" ref="N1290:N1354">M1290/(L1290)/F1290%</f>
        <v>1.36986301369863</v>
      </c>
    </row>
    <row r="1291" spans="1:14" ht="15.75">
      <c r="A1291" s="7">
        <v>3</v>
      </c>
      <c r="B1291" s="8">
        <v>42825</v>
      </c>
      <c r="C1291" s="6" t="s">
        <v>181</v>
      </c>
      <c r="D1291" s="6" t="s">
        <v>21</v>
      </c>
      <c r="E1291" s="6" t="s">
        <v>182</v>
      </c>
      <c r="F1291" s="9">
        <v>636</v>
      </c>
      <c r="G1291" s="9">
        <v>620</v>
      </c>
      <c r="H1291" s="9">
        <v>643</v>
      </c>
      <c r="I1291" s="9">
        <v>650</v>
      </c>
      <c r="J1291" s="9">
        <v>657</v>
      </c>
      <c r="K1291" s="9">
        <v>650</v>
      </c>
      <c r="L1291" s="6">
        <v>1000</v>
      </c>
      <c r="M1291" s="11">
        <f t="shared" si="223"/>
        <v>14000</v>
      </c>
      <c r="N1291" s="12">
        <f t="shared" si="224"/>
        <v>2.20125786163522</v>
      </c>
    </row>
    <row r="1292" spans="1:14" ht="15.75">
      <c r="A1292" s="7">
        <v>4</v>
      </c>
      <c r="B1292" s="8">
        <v>42824</v>
      </c>
      <c r="C1292" s="6" t="s">
        <v>181</v>
      </c>
      <c r="D1292" s="6" t="s">
        <v>21</v>
      </c>
      <c r="E1292" s="6" t="s">
        <v>183</v>
      </c>
      <c r="F1292" s="9">
        <v>453</v>
      </c>
      <c r="G1292" s="9">
        <v>443</v>
      </c>
      <c r="H1292" s="9">
        <v>458</v>
      </c>
      <c r="I1292" s="9">
        <v>463</v>
      </c>
      <c r="J1292" s="9">
        <v>468</v>
      </c>
      <c r="K1292" s="9">
        <v>458</v>
      </c>
      <c r="L1292" s="6">
        <v>1000</v>
      </c>
      <c r="M1292" s="11">
        <f t="shared" si="223"/>
        <v>5000</v>
      </c>
      <c r="N1292" s="12">
        <f t="shared" si="224"/>
        <v>1.1037527593818983</v>
      </c>
    </row>
    <row r="1293" spans="1:14" ht="15.75">
      <c r="A1293" s="7">
        <v>5</v>
      </c>
      <c r="B1293" s="8">
        <v>42824</v>
      </c>
      <c r="C1293" s="6" t="s">
        <v>20</v>
      </c>
      <c r="D1293" s="6" t="s">
        <v>21</v>
      </c>
      <c r="E1293" s="6" t="s">
        <v>184</v>
      </c>
      <c r="F1293" s="9">
        <v>390</v>
      </c>
      <c r="G1293" s="9">
        <v>382</v>
      </c>
      <c r="H1293" s="9">
        <v>394</v>
      </c>
      <c r="I1293" s="9">
        <v>398</v>
      </c>
      <c r="J1293" s="9">
        <v>402</v>
      </c>
      <c r="K1293" s="9">
        <v>394</v>
      </c>
      <c r="L1293" s="6">
        <v>1000</v>
      </c>
      <c r="M1293" s="11">
        <f t="shared" si="223"/>
        <v>4000</v>
      </c>
      <c r="N1293" s="12">
        <f t="shared" si="224"/>
        <v>1.0256410256410258</v>
      </c>
    </row>
    <row r="1294" spans="1:14" ht="15.75">
      <c r="A1294" s="7">
        <v>6</v>
      </c>
      <c r="B1294" s="8">
        <v>42824</v>
      </c>
      <c r="C1294" s="6" t="s">
        <v>20</v>
      </c>
      <c r="D1294" s="6" t="s">
        <v>21</v>
      </c>
      <c r="E1294" s="6" t="s">
        <v>185</v>
      </c>
      <c r="F1294" s="9">
        <v>1004</v>
      </c>
      <c r="G1294" s="9">
        <v>984</v>
      </c>
      <c r="H1294" s="9">
        <v>1014</v>
      </c>
      <c r="I1294" s="9">
        <v>1024</v>
      </c>
      <c r="J1294" s="9">
        <v>1034</v>
      </c>
      <c r="K1294" s="9">
        <v>1014</v>
      </c>
      <c r="L1294" s="6">
        <v>1000</v>
      </c>
      <c r="M1294" s="11">
        <f t="shared" si="223"/>
        <v>10000</v>
      </c>
      <c r="N1294" s="12">
        <f t="shared" si="224"/>
        <v>0.9960159362549802</v>
      </c>
    </row>
    <row r="1295" spans="1:14" ht="15.75">
      <c r="A1295" s="7">
        <v>7</v>
      </c>
      <c r="B1295" s="8">
        <v>42824</v>
      </c>
      <c r="C1295" s="6" t="s">
        <v>20</v>
      </c>
      <c r="D1295" s="6" t="s">
        <v>21</v>
      </c>
      <c r="E1295" s="6" t="s">
        <v>71</v>
      </c>
      <c r="F1295" s="9">
        <v>277</v>
      </c>
      <c r="G1295" s="9">
        <v>271</v>
      </c>
      <c r="H1295" s="9">
        <v>280</v>
      </c>
      <c r="I1295" s="9">
        <v>283</v>
      </c>
      <c r="J1295" s="9">
        <v>286</v>
      </c>
      <c r="K1295" s="9">
        <v>283</v>
      </c>
      <c r="L1295" s="6">
        <v>1000</v>
      </c>
      <c r="M1295" s="11">
        <f t="shared" si="223"/>
        <v>6000</v>
      </c>
      <c r="N1295" s="12">
        <f t="shared" si="224"/>
        <v>2.1660649819494586</v>
      </c>
    </row>
    <row r="1296" spans="1:14" ht="15.75">
      <c r="A1296" s="7">
        <v>8</v>
      </c>
      <c r="B1296" s="8">
        <v>42823</v>
      </c>
      <c r="C1296" s="6" t="s">
        <v>20</v>
      </c>
      <c r="D1296" s="6" t="s">
        <v>21</v>
      </c>
      <c r="E1296" s="6" t="s">
        <v>186</v>
      </c>
      <c r="F1296" s="9">
        <v>130</v>
      </c>
      <c r="G1296" s="9">
        <v>124</v>
      </c>
      <c r="H1296" s="9">
        <v>133</v>
      </c>
      <c r="I1296" s="9">
        <v>136</v>
      </c>
      <c r="J1296" s="9">
        <v>139</v>
      </c>
      <c r="K1296" s="9">
        <v>136</v>
      </c>
      <c r="L1296" s="6">
        <v>1000</v>
      </c>
      <c r="M1296" s="11">
        <f t="shared" si="223"/>
        <v>6000</v>
      </c>
      <c r="N1296" s="12">
        <f t="shared" si="224"/>
        <v>4.615384615384615</v>
      </c>
    </row>
    <row r="1297" spans="1:14" ht="15.75">
      <c r="A1297" s="7">
        <v>9</v>
      </c>
      <c r="B1297" s="8">
        <v>42823</v>
      </c>
      <c r="C1297" s="6" t="s">
        <v>20</v>
      </c>
      <c r="D1297" s="6" t="s">
        <v>21</v>
      </c>
      <c r="E1297" s="6" t="s">
        <v>161</v>
      </c>
      <c r="F1297" s="9">
        <v>330</v>
      </c>
      <c r="G1297" s="9">
        <v>324</v>
      </c>
      <c r="H1297" s="9">
        <v>333</v>
      </c>
      <c r="I1297" s="9">
        <v>336</v>
      </c>
      <c r="J1297" s="9">
        <v>339</v>
      </c>
      <c r="K1297" s="9">
        <v>339</v>
      </c>
      <c r="L1297" s="6">
        <v>1000</v>
      </c>
      <c r="M1297" s="11">
        <f t="shared" si="223"/>
        <v>9000</v>
      </c>
      <c r="N1297" s="12">
        <f t="shared" si="224"/>
        <v>2.7272727272727275</v>
      </c>
    </row>
    <row r="1298" spans="1:14" ht="15.75">
      <c r="A1298" s="7">
        <v>10</v>
      </c>
      <c r="B1298" s="8">
        <v>42822</v>
      </c>
      <c r="C1298" s="6" t="s">
        <v>187</v>
      </c>
      <c r="D1298" s="6" t="s">
        <v>21</v>
      </c>
      <c r="E1298" s="6" t="s">
        <v>188</v>
      </c>
      <c r="F1298" s="9">
        <v>1042</v>
      </c>
      <c r="G1298" s="9">
        <v>1022</v>
      </c>
      <c r="H1298" s="9">
        <v>1052</v>
      </c>
      <c r="I1298" s="9">
        <v>1062</v>
      </c>
      <c r="J1298" s="9">
        <v>1072</v>
      </c>
      <c r="K1298" s="9">
        <v>1072</v>
      </c>
      <c r="L1298" s="6">
        <v>1000</v>
      </c>
      <c r="M1298" s="11">
        <f t="shared" si="223"/>
        <v>30000</v>
      </c>
      <c r="N1298" s="12">
        <f t="shared" si="224"/>
        <v>2.8790786948176583</v>
      </c>
    </row>
    <row r="1299" spans="1:14" ht="15.75">
      <c r="A1299" s="7">
        <v>11</v>
      </c>
      <c r="B1299" s="8">
        <v>42822</v>
      </c>
      <c r="C1299" s="6" t="s">
        <v>189</v>
      </c>
      <c r="D1299" s="6" t="s">
        <v>21</v>
      </c>
      <c r="E1299" s="6" t="s">
        <v>190</v>
      </c>
      <c r="F1299" s="9">
        <v>710</v>
      </c>
      <c r="G1299" s="9">
        <v>695</v>
      </c>
      <c r="H1299" s="9">
        <v>717</v>
      </c>
      <c r="I1299" s="9">
        <v>724</v>
      </c>
      <c r="J1299" s="9">
        <v>730</v>
      </c>
      <c r="K1299" s="9">
        <v>730</v>
      </c>
      <c r="L1299" s="6">
        <v>1000</v>
      </c>
      <c r="M1299" s="11">
        <f t="shared" si="223"/>
        <v>20000</v>
      </c>
      <c r="N1299" s="12">
        <f t="shared" si="224"/>
        <v>2.8169014084507045</v>
      </c>
    </row>
    <row r="1300" spans="1:14" ht="15.75">
      <c r="A1300" s="7">
        <v>12</v>
      </c>
      <c r="B1300" s="8">
        <v>42821</v>
      </c>
      <c r="C1300" s="6" t="s">
        <v>20</v>
      </c>
      <c r="D1300" s="6" t="s">
        <v>94</v>
      </c>
      <c r="E1300" s="6" t="s">
        <v>119</v>
      </c>
      <c r="F1300" s="9">
        <v>480</v>
      </c>
      <c r="G1300" s="9">
        <v>490</v>
      </c>
      <c r="H1300" s="9">
        <v>475</v>
      </c>
      <c r="I1300" s="9">
        <v>470</v>
      </c>
      <c r="J1300" s="9">
        <v>465</v>
      </c>
      <c r="K1300" s="9">
        <v>475</v>
      </c>
      <c r="L1300" s="6">
        <v>1000</v>
      </c>
      <c r="M1300" s="11">
        <f t="shared" si="223"/>
        <v>5000</v>
      </c>
      <c r="N1300" s="12">
        <f t="shared" si="224"/>
        <v>1.0416666666666667</v>
      </c>
    </row>
    <row r="1301" spans="1:14" ht="15.75">
      <c r="A1301" s="7">
        <v>13</v>
      </c>
      <c r="B1301" s="8">
        <v>42821</v>
      </c>
      <c r="C1301" s="6" t="s">
        <v>181</v>
      </c>
      <c r="D1301" s="6" t="s">
        <v>94</v>
      </c>
      <c r="E1301" s="6" t="s">
        <v>191</v>
      </c>
      <c r="F1301" s="9">
        <v>1258</v>
      </c>
      <c r="G1301" s="9">
        <v>1282</v>
      </c>
      <c r="H1301" s="9">
        <v>1246</v>
      </c>
      <c r="I1301" s="9">
        <v>1234</v>
      </c>
      <c r="J1301" s="9">
        <v>1222</v>
      </c>
      <c r="K1301" s="9">
        <v>1251.1</v>
      </c>
      <c r="L1301" s="6">
        <v>1000</v>
      </c>
      <c r="M1301" s="11">
        <f t="shared" si="223"/>
        <v>6900.000000000091</v>
      </c>
      <c r="N1301" s="12">
        <f t="shared" si="224"/>
        <v>0.5484896661367322</v>
      </c>
    </row>
    <row r="1302" spans="1:14" ht="15.75">
      <c r="A1302" s="7">
        <v>14</v>
      </c>
      <c r="B1302" s="8">
        <v>42821</v>
      </c>
      <c r="C1302" s="6" t="s">
        <v>20</v>
      </c>
      <c r="D1302" s="6" t="s">
        <v>94</v>
      </c>
      <c r="E1302" s="6" t="s">
        <v>192</v>
      </c>
      <c r="F1302" s="9">
        <v>471</v>
      </c>
      <c r="G1302" s="9">
        <v>479</v>
      </c>
      <c r="H1302" s="9">
        <v>467</v>
      </c>
      <c r="I1302" s="9">
        <v>463</v>
      </c>
      <c r="J1302" s="9">
        <v>459</v>
      </c>
      <c r="K1302" s="9">
        <v>463</v>
      </c>
      <c r="L1302" s="6">
        <v>1000</v>
      </c>
      <c r="M1302" s="11">
        <f t="shared" si="223"/>
        <v>8000</v>
      </c>
      <c r="N1302" s="12">
        <f t="shared" si="224"/>
        <v>1.6985138004246285</v>
      </c>
    </row>
    <row r="1303" spans="1:14" ht="15.75">
      <c r="A1303" s="7">
        <v>15</v>
      </c>
      <c r="B1303" s="8">
        <v>42821</v>
      </c>
      <c r="C1303" s="6" t="s">
        <v>193</v>
      </c>
      <c r="D1303" s="6" t="s">
        <v>21</v>
      </c>
      <c r="E1303" s="6" t="s">
        <v>194</v>
      </c>
      <c r="F1303" s="9">
        <v>196</v>
      </c>
      <c r="G1303" s="9">
        <v>190</v>
      </c>
      <c r="H1303" s="9">
        <v>199</v>
      </c>
      <c r="I1303" s="9">
        <v>202</v>
      </c>
      <c r="J1303" s="9">
        <v>205</v>
      </c>
      <c r="K1303" s="9">
        <v>199</v>
      </c>
      <c r="L1303" s="6">
        <v>1000</v>
      </c>
      <c r="M1303" s="11">
        <f t="shared" si="223"/>
        <v>3000</v>
      </c>
      <c r="N1303" s="12">
        <f t="shared" si="224"/>
        <v>1.530612244897959</v>
      </c>
    </row>
    <row r="1304" spans="1:14" ht="15.75" customHeight="1">
      <c r="A1304" s="7">
        <v>16</v>
      </c>
      <c r="B1304" s="8">
        <v>42821</v>
      </c>
      <c r="C1304" s="6" t="s">
        <v>20</v>
      </c>
      <c r="D1304" s="6" t="s">
        <v>21</v>
      </c>
      <c r="E1304" s="6" t="s">
        <v>195</v>
      </c>
      <c r="F1304" s="9">
        <v>870</v>
      </c>
      <c r="G1304" s="9">
        <v>855</v>
      </c>
      <c r="H1304" s="9">
        <v>878</v>
      </c>
      <c r="I1304" s="9">
        <v>886</v>
      </c>
      <c r="J1304" s="9">
        <v>892</v>
      </c>
      <c r="K1304" s="9">
        <v>878</v>
      </c>
      <c r="L1304" s="6">
        <v>1000</v>
      </c>
      <c r="M1304" s="11">
        <f t="shared" si="223"/>
        <v>8000</v>
      </c>
      <c r="N1304" s="12">
        <f t="shared" si="224"/>
        <v>0.9195402298850576</v>
      </c>
    </row>
    <row r="1305" spans="1:14" ht="15.75">
      <c r="A1305" s="7">
        <v>17</v>
      </c>
      <c r="B1305" s="8">
        <v>42821</v>
      </c>
      <c r="C1305" s="6" t="s">
        <v>20</v>
      </c>
      <c r="D1305" s="6" t="s">
        <v>21</v>
      </c>
      <c r="E1305" s="6" t="s">
        <v>67</v>
      </c>
      <c r="F1305" s="9">
        <v>293</v>
      </c>
      <c r="G1305" s="9">
        <v>287</v>
      </c>
      <c r="H1305" s="9">
        <v>297</v>
      </c>
      <c r="I1305" s="9">
        <v>301</v>
      </c>
      <c r="J1305" s="9">
        <v>304</v>
      </c>
      <c r="K1305" s="9">
        <v>301</v>
      </c>
      <c r="L1305" s="6">
        <v>1000</v>
      </c>
      <c r="M1305" s="11">
        <f t="shared" si="223"/>
        <v>8000</v>
      </c>
      <c r="N1305" s="12">
        <f t="shared" si="224"/>
        <v>2.73037542662116</v>
      </c>
    </row>
    <row r="1306" spans="1:14" ht="15.75">
      <c r="A1306" s="7">
        <v>18</v>
      </c>
      <c r="B1306" s="8">
        <v>42818</v>
      </c>
      <c r="C1306" s="6" t="s">
        <v>20</v>
      </c>
      <c r="D1306" s="6" t="s">
        <v>21</v>
      </c>
      <c r="E1306" s="6" t="s">
        <v>195</v>
      </c>
      <c r="F1306" s="9">
        <v>868</v>
      </c>
      <c r="G1306" s="9">
        <v>850</v>
      </c>
      <c r="H1306" s="9">
        <v>878</v>
      </c>
      <c r="I1306" s="9">
        <v>888</v>
      </c>
      <c r="J1306" s="9">
        <v>898</v>
      </c>
      <c r="K1306" s="9">
        <v>850</v>
      </c>
      <c r="L1306" s="6">
        <v>1000</v>
      </c>
      <c r="M1306" s="11">
        <f t="shared" si="223"/>
        <v>-18000</v>
      </c>
      <c r="N1306" s="12">
        <f t="shared" si="224"/>
        <v>-2.0737327188940093</v>
      </c>
    </row>
    <row r="1307" spans="1:14" ht="15.75">
      <c r="A1307" s="7">
        <v>19</v>
      </c>
      <c r="B1307" s="8">
        <v>42818</v>
      </c>
      <c r="C1307" s="6" t="s">
        <v>181</v>
      </c>
      <c r="D1307" s="6" t="s">
        <v>21</v>
      </c>
      <c r="E1307" s="6" t="s">
        <v>67</v>
      </c>
      <c r="F1307" s="9">
        <v>268</v>
      </c>
      <c r="G1307" s="9">
        <v>260</v>
      </c>
      <c r="H1307" s="9">
        <v>272</v>
      </c>
      <c r="I1307" s="9">
        <v>276</v>
      </c>
      <c r="J1307" s="9">
        <v>280</v>
      </c>
      <c r="K1307" s="9">
        <v>271</v>
      </c>
      <c r="L1307" s="6">
        <v>1000</v>
      </c>
      <c r="M1307" s="11">
        <f t="shared" si="223"/>
        <v>3000</v>
      </c>
      <c r="N1307" s="12">
        <f t="shared" si="224"/>
        <v>1.1194029850746268</v>
      </c>
    </row>
    <row r="1308" spans="1:14" ht="15.75">
      <c r="A1308" s="7">
        <v>20</v>
      </c>
      <c r="B1308" s="8">
        <v>42818</v>
      </c>
      <c r="C1308" s="6" t="s">
        <v>20</v>
      </c>
      <c r="D1308" s="6" t="s">
        <v>21</v>
      </c>
      <c r="E1308" s="6" t="s">
        <v>196</v>
      </c>
      <c r="F1308" s="9">
        <v>666</v>
      </c>
      <c r="G1308" s="9">
        <v>654</v>
      </c>
      <c r="H1308" s="9">
        <v>674</v>
      </c>
      <c r="I1308" s="9">
        <v>680</v>
      </c>
      <c r="J1308" s="9">
        <v>686</v>
      </c>
      <c r="K1308" s="9">
        <v>686</v>
      </c>
      <c r="L1308" s="6">
        <v>1000</v>
      </c>
      <c r="M1308" s="11">
        <f t="shared" si="223"/>
        <v>20000</v>
      </c>
      <c r="N1308" s="12">
        <f t="shared" si="224"/>
        <v>3.003003003003003</v>
      </c>
    </row>
    <row r="1309" spans="1:14" ht="15.75">
      <c r="A1309" s="7">
        <v>21</v>
      </c>
      <c r="B1309" s="8">
        <v>42817</v>
      </c>
      <c r="C1309" s="6" t="s">
        <v>187</v>
      </c>
      <c r="D1309" s="6" t="s">
        <v>21</v>
      </c>
      <c r="E1309" s="6" t="s">
        <v>82</v>
      </c>
      <c r="F1309" s="9">
        <v>845</v>
      </c>
      <c r="G1309" s="9">
        <v>825</v>
      </c>
      <c r="H1309" s="9">
        <v>853</v>
      </c>
      <c r="I1309" s="9">
        <v>861</v>
      </c>
      <c r="J1309" s="9">
        <v>869</v>
      </c>
      <c r="K1309" s="9">
        <v>852.5</v>
      </c>
      <c r="L1309" s="6">
        <v>1000</v>
      </c>
      <c r="M1309" s="11">
        <f t="shared" si="223"/>
        <v>7500</v>
      </c>
      <c r="N1309" s="12">
        <f t="shared" si="224"/>
        <v>0.8875739644970415</v>
      </c>
    </row>
    <row r="1310" spans="1:14" ht="15.75">
      <c r="A1310" s="7">
        <v>22</v>
      </c>
      <c r="B1310" s="8">
        <v>42817</v>
      </c>
      <c r="C1310" s="6" t="s">
        <v>181</v>
      </c>
      <c r="D1310" s="6" t="s">
        <v>21</v>
      </c>
      <c r="E1310" s="6" t="s">
        <v>197</v>
      </c>
      <c r="F1310" s="9">
        <v>322</v>
      </c>
      <c r="G1310" s="9">
        <v>314</v>
      </c>
      <c r="H1310" s="9">
        <v>326</v>
      </c>
      <c r="I1310" s="9">
        <v>330</v>
      </c>
      <c r="J1310" s="9">
        <v>334</v>
      </c>
      <c r="K1310" s="9">
        <v>318</v>
      </c>
      <c r="L1310" s="6">
        <v>1000</v>
      </c>
      <c r="M1310" s="11">
        <f t="shared" si="223"/>
        <v>-4000</v>
      </c>
      <c r="N1310" s="12">
        <f t="shared" si="224"/>
        <v>-1.2422360248447204</v>
      </c>
    </row>
    <row r="1311" spans="1:14" ht="15.75">
      <c r="A1311" s="7">
        <v>23</v>
      </c>
      <c r="B1311" s="8">
        <v>42817</v>
      </c>
      <c r="C1311" s="6" t="s">
        <v>20</v>
      </c>
      <c r="D1311" s="6" t="s">
        <v>21</v>
      </c>
      <c r="E1311" s="6" t="s">
        <v>198</v>
      </c>
      <c r="F1311" s="9">
        <v>717</v>
      </c>
      <c r="G1311" s="9">
        <v>700</v>
      </c>
      <c r="H1311" s="9">
        <v>724</v>
      </c>
      <c r="I1311" s="9">
        <v>731</v>
      </c>
      <c r="J1311" s="9">
        <v>738</v>
      </c>
      <c r="K1311" s="9">
        <v>700</v>
      </c>
      <c r="L1311" s="6">
        <v>1000</v>
      </c>
      <c r="M1311" s="11">
        <f t="shared" si="223"/>
        <v>-17000</v>
      </c>
      <c r="N1311" s="12">
        <f t="shared" si="224"/>
        <v>-2.370990237099024</v>
      </c>
    </row>
    <row r="1312" spans="1:14" ht="15.75">
      <c r="A1312" s="7">
        <v>24</v>
      </c>
      <c r="B1312" s="8">
        <v>42817</v>
      </c>
      <c r="C1312" s="6" t="s">
        <v>181</v>
      </c>
      <c r="D1312" s="6" t="s">
        <v>21</v>
      </c>
      <c r="E1312" s="6" t="s">
        <v>195</v>
      </c>
      <c r="F1312" s="9">
        <v>820</v>
      </c>
      <c r="G1312" s="9">
        <v>800</v>
      </c>
      <c r="H1312" s="9">
        <v>830</v>
      </c>
      <c r="I1312" s="9">
        <v>840</v>
      </c>
      <c r="J1312" s="9">
        <v>850</v>
      </c>
      <c r="K1312" s="9">
        <v>850</v>
      </c>
      <c r="L1312" s="6">
        <v>1000</v>
      </c>
      <c r="M1312" s="11">
        <f t="shared" si="223"/>
        <v>30000</v>
      </c>
      <c r="N1312" s="12">
        <f t="shared" si="224"/>
        <v>3.658536585365854</v>
      </c>
    </row>
    <row r="1313" spans="1:14" ht="15.75">
      <c r="A1313" s="7">
        <v>25</v>
      </c>
      <c r="B1313" s="8">
        <v>42816</v>
      </c>
      <c r="C1313" s="6" t="s">
        <v>181</v>
      </c>
      <c r="D1313" s="6" t="s">
        <v>21</v>
      </c>
      <c r="E1313" s="6" t="s">
        <v>132</v>
      </c>
      <c r="F1313" s="9">
        <v>506</v>
      </c>
      <c r="G1313" s="9">
        <v>496</v>
      </c>
      <c r="H1313" s="9">
        <v>511</v>
      </c>
      <c r="I1313" s="9">
        <v>516</v>
      </c>
      <c r="J1313" s="9">
        <v>521</v>
      </c>
      <c r="K1313" s="9">
        <v>501</v>
      </c>
      <c r="L1313" s="6">
        <v>1000</v>
      </c>
      <c r="M1313" s="11">
        <f t="shared" si="223"/>
        <v>-5000</v>
      </c>
      <c r="N1313" s="12">
        <f t="shared" si="224"/>
        <v>-0.9881422924901186</v>
      </c>
    </row>
    <row r="1314" spans="1:14" ht="15.75">
      <c r="A1314" s="7">
        <v>26</v>
      </c>
      <c r="B1314" s="8">
        <v>42816</v>
      </c>
      <c r="C1314" s="6" t="s">
        <v>20</v>
      </c>
      <c r="D1314" s="6" t="s">
        <v>21</v>
      </c>
      <c r="E1314" s="6" t="s">
        <v>67</v>
      </c>
      <c r="F1314" s="9">
        <v>248</v>
      </c>
      <c r="G1314" s="9">
        <v>242</v>
      </c>
      <c r="H1314" s="9">
        <v>251</v>
      </c>
      <c r="I1314" s="9">
        <v>254</v>
      </c>
      <c r="J1314" s="9">
        <v>257</v>
      </c>
      <c r="K1314" s="9">
        <v>242</v>
      </c>
      <c r="L1314" s="6">
        <v>1000</v>
      </c>
      <c r="M1314" s="11">
        <f t="shared" si="223"/>
        <v>-6000</v>
      </c>
      <c r="N1314" s="12">
        <f t="shared" si="224"/>
        <v>-2.4193548387096775</v>
      </c>
    </row>
    <row r="1315" spans="1:14" ht="15.75">
      <c r="A1315" s="7">
        <v>27</v>
      </c>
      <c r="B1315" s="8">
        <v>42816</v>
      </c>
      <c r="C1315" s="6" t="s">
        <v>20</v>
      </c>
      <c r="D1315" s="6" t="s">
        <v>21</v>
      </c>
      <c r="E1315" s="6" t="s">
        <v>183</v>
      </c>
      <c r="F1315" s="9">
        <v>440</v>
      </c>
      <c r="G1315" s="9">
        <v>430</v>
      </c>
      <c r="H1315" s="9">
        <v>445</v>
      </c>
      <c r="I1315" s="9">
        <v>450</v>
      </c>
      <c r="J1315" s="9">
        <v>455</v>
      </c>
      <c r="K1315" s="9">
        <v>445</v>
      </c>
      <c r="L1315" s="6">
        <v>1000</v>
      </c>
      <c r="M1315" s="11">
        <f t="shared" si="223"/>
        <v>5000</v>
      </c>
      <c r="N1315" s="12">
        <f t="shared" si="224"/>
        <v>1.1363636363636362</v>
      </c>
    </row>
    <row r="1316" spans="1:14" ht="15.75">
      <c r="A1316" s="7">
        <v>28</v>
      </c>
      <c r="B1316" s="8">
        <v>42815</v>
      </c>
      <c r="C1316" s="6" t="s">
        <v>20</v>
      </c>
      <c r="D1316" s="6" t="s">
        <v>21</v>
      </c>
      <c r="E1316" s="6" t="s">
        <v>199</v>
      </c>
      <c r="F1316" s="9">
        <v>1480</v>
      </c>
      <c r="G1316" s="9">
        <v>1450</v>
      </c>
      <c r="H1316" s="9">
        <v>1495</v>
      </c>
      <c r="I1316" s="9">
        <v>1510</v>
      </c>
      <c r="J1316" s="9">
        <v>1525</v>
      </c>
      <c r="K1316" s="9">
        <v>1450</v>
      </c>
      <c r="L1316" s="6">
        <v>1000</v>
      </c>
      <c r="M1316" s="11">
        <f t="shared" si="223"/>
        <v>-30000</v>
      </c>
      <c r="N1316" s="12">
        <f t="shared" si="224"/>
        <v>-2.0270270270270268</v>
      </c>
    </row>
    <row r="1317" spans="1:14" ht="15.75">
      <c r="A1317" s="7">
        <v>29</v>
      </c>
      <c r="B1317" s="8">
        <v>42815</v>
      </c>
      <c r="C1317" s="6" t="s">
        <v>20</v>
      </c>
      <c r="D1317" s="6" t="s">
        <v>21</v>
      </c>
      <c r="E1317" s="6" t="s">
        <v>67</v>
      </c>
      <c r="F1317" s="9">
        <v>237.5</v>
      </c>
      <c r="G1317" s="9">
        <v>232</v>
      </c>
      <c r="H1317" s="9">
        <v>241</v>
      </c>
      <c r="I1317" s="9">
        <v>244</v>
      </c>
      <c r="J1317" s="9">
        <v>247</v>
      </c>
      <c r="K1317" s="9">
        <v>232</v>
      </c>
      <c r="L1317" s="6">
        <v>1000</v>
      </c>
      <c r="M1317" s="11">
        <f t="shared" si="223"/>
        <v>-5500</v>
      </c>
      <c r="N1317" s="12">
        <f t="shared" si="224"/>
        <v>-2.3157894736842106</v>
      </c>
    </row>
    <row r="1318" spans="1:14" ht="15.75">
      <c r="A1318" s="7">
        <v>30</v>
      </c>
      <c r="B1318" s="8">
        <v>42815</v>
      </c>
      <c r="C1318" s="6" t="s">
        <v>20</v>
      </c>
      <c r="D1318" s="6" t="s">
        <v>21</v>
      </c>
      <c r="E1318" s="6" t="s">
        <v>200</v>
      </c>
      <c r="F1318" s="9">
        <v>207</v>
      </c>
      <c r="G1318" s="9">
        <v>201</v>
      </c>
      <c r="H1318" s="9">
        <v>210</v>
      </c>
      <c r="I1318" s="9">
        <v>213</v>
      </c>
      <c r="J1318" s="9">
        <v>216</v>
      </c>
      <c r="K1318" s="9">
        <v>210</v>
      </c>
      <c r="L1318" s="6">
        <v>1000</v>
      </c>
      <c r="M1318" s="11">
        <f t="shared" si="223"/>
        <v>3000</v>
      </c>
      <c r="N1318" s="12">
        <f t="shared" si="224"/>
        <v>1.4492753623188408</v>
      </c>
    </row>
    <row r="1319" spans="1:14" ht="15.75">
      <c r="A1319" s="7">
        <v>31</v>
      </c>
      <c r="B1319" s="8">
        <v>42814</v>
      </c>
      <c r="C1319" s="6" t="s">
        <v>181</v>
      </c>
      <c r="D1319" s="6" t="s">
        <v>21</v>
      </c>
      <c r="E1319" s="6" t="s">
        <v>112</v>
      </c>
      <c r="F1319" s="9">
        <v>436</v>
      </c>
      <c r="G1319" s="9">
        <v>427</v>
      </c>
      <c r="H1319" s="9">
        <v>441</v>
      </c>
      <c r="I1319" s="9">
        <v>446</v>
      </c>
      <c r="J1319" s="9">
        <v>451</v>
      </c>
      <c r="K1319" s="9">
        <v>441</v>
      </c>
      <c r="L1319" s="6">
        <v>1000</v>
      </c>
      <c r="M1319" s="11">
        <f t="shared" si="223"/>
        <v>5000</v>
      </c>
      <c r="N1319" s="12">
        <f t="shared" si="224"/>
        <v>1.146788990825688</v>
      </c>
    </row>
    <row r="1320" spans="1:14" ht="15.75">
      <c r="A1320" s="7">
        <v>32</v>
      </c>
      <c r="B1320" s="8">
        <v>42811</v>
      </c>
      <c r="C1320" s="6" t="s">
        <v>20</v>
      </c>
      <c r="D1320" s="6" t="s">
        <v>21</v>
      </c>
      <c r="E1320" s="6" t="s">
        <v>201</v>
      </c>
      <c r="F1320" s="9">
        <v>710</v>
      </c>
      <c r="G1320" s="9">
        <v>690</v>
      </c>
      <c r="H1320" s="9">
        <v>720</v>
      </c>
      <c r="I1320" s="9">
        <v>730</v>
      </c>
      <c r="J1320" s="9">
        <v>740</v>
      </c>
      <c r="K1320" s="9">
        <v>690</v>
      </c>
      <c r="L1320" s="6">
        <v>1000</v>
      </c>
      <c r="M1320" s="11">
        <f t="shared" si="223"/>
        <v>-20000</v>
      </c>
      <c r="N1320" s="12">
        <f t="shared" si="224"/>
        <v>-2.8169014084507045</v>
      </c>
    </row>
    <row r="1321" spans="1:14" ht="15.75">
      <c r="A1321" s="7">
        <v>33</v>
      </c>
      <c r="B1321" s="8">
        <v>42811</v>
      </c>
      <c r="C1321" s="6" t="s">
        <v>20</v>
      </c>
      <c r="D1321" s="6" t="s">
        <v>21</v>
      </c>
      <c r="E1321" s="6" t="s">
        <v>132</v>
      </c>
      <c r="F1321" s="9">
        <v>487</v>
      </c>
      <c r="G1321" s="9">
        <v>477</v>
      </c>
      <c r="H1321" s="9">
        <v>492</v>
      </c>
      <c r="I1321" s="9">
        <v>497</v>
      </c>
      <c r="J1321" s="9">
        <v>502</v>
      </c>
      <c r="K1321" s="9">
        <v>492</v>
      </c>
      <c r="L1321" s="6">
        <v>1000</v>
      </c>
      <c r="M1321" s="11">
        <f t="shared" si="223"/>
        <v>5000</v>
      </c>
      <c r="N1321" s="12">
        <f t="shared" si="224"/>
        <v>1.0266940451745379</v>
      </c>
    </row>
    <row r="1322" spans="1:14" ht="15.75">
      <c r="A1322" s="7">
        <v>34</v>
      </c>
      <c r="B1322" s="8">
        <v>42810</v>
      </c>
      <c r="C1322" s="6" t="s">
        <v>20</v>
      </c>
      <c r="D1322" s="6" t="s">
        <v>21</v>
      </c>
      <c r="E1322" s="6" t="s">
        <v>202</v>
      </c>
      <c r="F1322" s="9">
        <v>510</v>
      </c>
      <c r="G1322" s="9">
        <v>500</v>
      </c>
      <c r="H1322" s="9">
        <v>515</v>
      </c>
      <c r="I1322" s="9">
        <v>520</v>
      </c>
      <c r="J1322" s="9">
        <v>525</v>
      </c>
      <c r="K1322" s="9">
        <v>515</v>
      </c>
      <c r="L1322" s="6">
        <v>1000</v>
      </c>
      <c r="M1322" s="11">
        <f t="shared" si="223"/>
        <v>5000</v>
      </c>
      <c r="N1322" s="12">
        <f t="shared" si="224"/>
        <v>0.9803921568627452</v>
      </c>
    </row>
    <row r="1323" spans="1:14" ht="15.75">
      <c r="A1323" s="7">
        <v>35</v>
      </c>
      <c r="B1323" s="8">
        <v>42810</v>
      </c>
      <c r="C1323" s="6" t="s">
        <v>20</v>
      </c>
      <c r="D1323" s="6" t="s">
        <v>21</v>
      </c>
      <c r="E1323" s="6" t="s">
        <v>203</v>
      </c>
      <c r="F1323" s="9">
        <v>606</v>
      </c>
      <c r="G1323" s="9">
        <v>594</v>
      </c>
      <c r="H1323" s="9">
        <v>612</v>
      </c>
      <c r="I1323" s="9">
        <v>618</v>
      </c>
      <c r="J1323" s="9">
        <v>624</v>
      </c>
      <c r="K1323" s="9">
        <v>618</v>
      </c>
      <c r="L1323" s="6">
        <v>1000</v>
      </c>
      <c r="M1323" s="11">
        <f t="shared" si="223"/>
        <v>12000</v>
      </c>
      <c r="N1323" s="12">
        <f t="shared" si="224"/>
        <v>1.9801980198019804</v>
      </c>
    </row>
    <row r="1324" spans="1:14" ht="15.75">
      <c r="A1324" s="7">
        <v>36</v>
      </c>
      <c r="B1324" s="8">
        <v>42810</v>
      </c>
      <c r="C1324" s="6" t="s">
        <v>20</v>
      </c>
      <c r="D1324" s="6" t="s">
        <v>21</v>
      </c>
      <c r="E1324" s="6" t="s">
        <v>204</v>
      </c>
      <c r="F1324" s="9">
        <v>217</v>
      </c>
      <c r="G1324" s="9">
        <v>211</v>
      </c>
      <c r="H1324" s="9">
        <v>220</v>
      </c>
      <c r="I1324" s="9">
        <v>223</v>
      </c>
      <c r="J1324" s="9">
        <v>226</v>
      </c>
      <c r="K1324" s="9">
        <v>226</v>
      </c>
      <c r="L1324" s="6">
        <v>1000</v>
      </c>
      <c r="M1324" s="11">
        <f t="shared" si="223"/>
        <v>9000</v>
      </c>
      <c r="N1324" s="12">
        <f t="shared" si="224"/>
        <v>4.147465437788019</v>
      </c>
    </row>
    <row r="1325" spans="1:14" ht="15.75">
      <c r="A1325" s="7">
        <v>37</v>
      </c>
      <c r="B1325" s="8">
        <v>42809</v>
      </c>
      <c r="C1325" s="6" t="s">
        <v>20</v>
      </c>
      <c r="D1325" s="6" t="s">
        <v>21</v>
      </c>
      <c r="E1325" s="6" t="s">
        <v>205</v>
      </c>
      <c r="F1325" s="9">
        <v>415</v>
      </c>
      <c r="G1325" s="9">
        <v>405</v>
      </c>
      <c r="H1325" s="9">
        <v>420</v>
      </c>
      <c r="I1325" s="9">
        <v>425</v>
      </c>
      <c r="J1325" s="9">
        <v>430</v>
      </c>
      <c r="K1325" s="9">
        <v>420</v>
      </c>
      <c r="L1325" s="6">
        <v>1000</v>
      </c>
      <c r="M1325" s="11">
        <f t="shared" si="223"/>
        <v>5000</v>
      </c>
      <c r="N1325" s="12">
        <f t="shared" si="224"/>
        <v>1.2048192771084336</v>
      </c>
    </row>
    <row r="1326" spans="1:14" ht="15.75">
      <c r="A1326" s="7">
        <v>38</v>
      </c>
      <c r="B1326" s="8">
        <v>42809</v>
      </c>
      <c r="C1326" s="6" t="s">
        <v>20</v>
      </c>
      <c r="D1326" s="6" t="s">
        <v>21</v>
      </c>
      <c r="E1326" s="6" t="s">
        <v>133</v>
      </c>
      <c r="F1326" s="9">
        <v>1190</v>
      </c>
      <c r="G1326" s="9">
        <v>1170</v>
      </c>
      <c r="H1326" s="9">
        <v>1200</v>
      </c>
      <c r="I1326" s="9">
        <v>1210</v>
      </c>
      <c r="J1326" s="9">
        <v>1220</v>
      </c>
      <c r="K1326" s="9">
        <v>1220</v>
      </c>
      <c r="L1326" s="6">
        <v>1000</v>
      </c>
      <c r="M1326" s="11">
        <f t="shared" si="223"/>
        <v>30000</v>
      </c>
      <c r="N1326" s="12">
        <f t="shared" si="224"/>
        <v>2.5210084033613445</v>
      </c>
    </row>
    <row r="1327" spans="1:14" ht="15.75">
      <c r="A1327" s="7">
        <v>39</v>
      </c>
      <c r="B1327" s="8">
        <v>42808</v>
      </c>
      <c r="C1327" s="6" t="s">
        <v>20</v>
      </c>
      <c r="D1327" s="6" t="s">
        <v>21</v>
      </c>
      <c r="E1327" s="6" t="s">
        <v>206</v>
      </c>
      <c r="F1327" s="9">
        <v>1545</v>
      </c>
      <c r="G1327" s="9">
        <v>1525</v>
      </c>
      <c r="H1327" s="9">
        <v>1555</v>
      </c>
      <c r="I1327" s="9">
        <v>1565</v>
      </c>
      <c r="J1327" s="9">
        <v>1575</v>
      </c>
      <c r="K1327" s="9">
        <v>1575</v>
      </c>
      <c r="L1327" s="6">
        <v>1000</v>
      </c>
      <c r="M1327" s="11">
        <f t="shared" si="223"/>
        <v>30000</v>
      </c>
      <c r="N1327" s="12">
        <f t="shared" si="224"/>
        <v>1.941747572815534</v>
      </c>
    </row>
    <row r="1328" spans="1:14" ht="15.75">
      <c r="A1328" s="7">
        <v>40</v>
      </c>
      <c r="B1328" s="8">
        <v>42808</v>
      </c>
      <c r="C1328" s="6" t="s">
        <v>20</v>
      </c>
      <c r="D1328" s="6" t="s">
        <v>21</v>
      </c>
      <c r="E1328" s="6" t="s">
        <v>88</v>
      </c>
      <c r="F1328" s="9">
        <v>461</v>
      </c>
      <c r="G1328" s="9">
        <v>453</v>
      </c>
      <c r="H1328" s="9">
        <v>465</v>
      </c>
      <c r="I1328" s="9">
        <v>469</v>
      </c>
      <c r="J1328" s="9">
        <v>473</v>
      </c>
      <c r="K1328" s="9">
        <v>465</v>
      </c>
      <c r="L1328" s="6">
        <v>1000</v>
      </c>
      <c r="M1328" s="11">
        <f t="shared" si="223"/>
        <v>4000</v>
      </c>
      <c r="N1328" s="12">
        <f t="shared" si="224"/>
        <v>0.8676789587852494</v>
      </c>
    </row>
    <row r="1329" spans="1:14" ht="15.75">
      <c r="A1329" s="7">
        <v>41</v>
      </c>
      <c r="B1329" s="8">
        <v>42804</v>
      </c>
      <c r="C1329" s="6" t="s">
        <v>20</v>
      </c>
      <c r="D1329" s="6" t="s">
        <v>21</v>
      </c>
      <c r="E1329" s="6" t="s">
        <v>207</v>
      </c>
      <c r="F1329" s="9">
        <v>655</v>
      </c>
      <c r="G1329" s="9">
        <v>642</v>
      </c>
      <c r="H1329" s="9">
        <v>662</v>
      </c>
      <c r="I1329" s="9">
        <v>670</v>
      </c>
      <c r="J1329" s="9">
        <v>676</v>
      </c>
      <c r="K1329" s="9">
        <v>662</v>
      </c>
      <c r="L1329" s="6">
        <v>1000</v>
      </c>
      <c r="M1329" s="11">
        <f t="shared" si="223"/>
        <v>7000</v>
      </c>
      <c r="N1329" s="12">
        <f t="shared" si="224"/>
        <v>1.0687022900763359</v>
      </c>
    </row>
    <row r="1330" spans="1:14" ht="15.75">
      <c r="A1330" s="7">
        <v>42</v>
      </c>
      <c r="B1330" s="8">
        <v>42804</v>
      </c>
      <c r="C1330" s="6" t="s">
        <v>20</v>
      </c>
      <c r="D1330" s="6" t="s">
        <v>21</v>
      </c>
      <c r="E1330" s="6" t="s">
        <v>208</v>
      </c>
      <c r="F1330" s="9">
        <v>291</v>
      </c>
      <c r="G1330" s="9">
        <v>286</v>
      </c>
      <c r="H1330" s="9">
        <v>294</v>
      </c>
      <c r="I1330" s="9">
        <v>297</v>
      </c>
      <c r="J1330" s="9">
        <v>300</v>
      </c>
      <c r="K1330" s="9">
        <v>300</v>
      </c>
      <c r="L1330" s="6">
        <v>1000</v>
      </c>
      <c r="M1330" s="11">
        <f t="shared" si="223"/>
        <v>9000</v>
      </c>
      <c r="N1330" s="12">
        <f t="shared" si="224"/>
        <v>3.092783505154639</v>
      </c>
    </row>
    <row r="1331" spans="1:14" ht="15.75">
      <c r="A1331" s="7">
        <v>43</v>
      </c>
      <c r="B1331" s="8">
        <v>42804</v>
      </c>
      <c r="C1331" s="6" t="s">
        <v>20</v>
      </c>
      <c r="D1331" s="6" t="s">
        <v>21</v>
      </c>
      <c r="E1331" s="6" t="s">
        <v>25</v>
      </c>
      <c r="F1331" s="9">
        <v>510</v>
      </c>
      <c r="G1331" s="9">
        <v>500</v>
      </c>
      <c r="H1331" s="9">
        <v>515</v>
      </c>
      <c r="I1331" s="9">
        <v>520</v>
      </c>
      <c r="J1331" s="9">
        <v>525</v>
      </c>
      <c r="K1331" s="9">
        <v>515</v>
      </c>
      <c r="L1331" s="6">
        <v>1000</v>
      </c>
      <c r="M1331" s="11">
        <f t="shared" si="223"/>
        <v>5000</v>
      </c>
      <c r="N1331" s="12">
        <f t="shared" si="224"/>
        <v>0.9803921568627452</v>
      </c>
    </row>
    <row r="1332" spans="1:14" ht="15.75">
      <c r="A1332" s="7">
        <v>44</v>
      </c>
      <c r="B1332" s="8">
        <v>42803</v>
      </c>
      <c r="C1332" s="6" t="s">
        <v>20</v>
      </c>
      <c r="D1332" s="6" t="s">
        <v>21</v>
      </c>
      <c r="E1332" s="6" t="s">
        <v>209</v>
      </c>
      <c r="F1332" s="9">
        <v>372.5</v>
      </c>
      <c r="G1332" s="9">
        <v>367</v>
      </c>
      <c r="H1332" s="9">
        <v>377</v>
      </c>
      <c r="I1332" s="9">
        <v>380</v>
      </c>
      <c r="J1332" s="9">
        <v>383</v>
      </c>
      <c r="K1332" s="9">
        <v>381</v>
      </c>
      <c r="L1332" s="6">
        <v>1000</v>
      </c>
      <c r="M1332" s="11">
        <f t="shared" si="223"/>
        <v>8500</v>
      </c>
      <c r="N1332" s="12">
        <f t="shared" si="224"/>
        <v>2.2818791946308723</v>
      </c>
    </row>
    <row r="1333" spans="1:14" ht="15.75">
      <c r="A1333" s="7">
        <v>45</v>
      </c>
      <c r="B1333" s="8">
        <v>42803</v>
      </c>
      <c r="C1333" s="6" t="s">
        <v>20</v>
      </c>
      <c r="D1333" s="6" t="s">
        <v>21</v>
      </c>
      <c r="E1333" s="6" t="s">
        <v>46</v>
      </c>
      <c r="F1333" s="9">
        <v>966.2</v>
      </c>
      <c r="G1333" s="9">
        <v>949</v>
      </c>
      <c r="H1333" s="9">
        <v>975</v>
      </c>
      <c r="I1333" s="9">
        <v>984</v>
      </c>
      <c r="J1333" s="9">
        <v>993</v>
      </c>
      <c r="K1333" s="9">
        <v>961</v>
      </c>
      <c r="L1333" s="6">
        <v>1000</v>
      </c>
      <c r="M1333" s="11">
        <f t="shared" si="223"/>
        <v>-5200.0000000000455</v>
      </c>
      <c r="N1333" s="12">
        <f t="shared" si="224"/>
        <v>-0.5381908507555418</v>
      </c>
    </row>
    <row r="1334" spans="1:14" ht="15.75">
      <c r="A1334" s="7">
        <v>46</v>
      </c>
      <c r="B1334" s="8">
        <v>42803</v>
      </c>
      <c r="C1334" s="6" t="s">
        <v>20</v>
      </c>
      <c r="D1334" s="6" t="s">
        <v>21</v>
      </c>
      <c r="E1334" s="6" t="s">
        <v>210</v>
      </c>
      <c r="F1334" s="9">
        <v>745</v>
      </c>
      <c r="G1334" s="9">
        <v>730</v>
      </c>
      <c r="H1334" s="9">
        <v>753</v>
      </c>
      <c r="I1334" s="9">
        <v>761</v>
      </c>
      <c r="J1334" s="9">
        <v>769</v>
      </c>
      <c r="K1334" s="9">
        <v>761</v>
      </c>
      <c r="L1334" s="6">
        <v>1000</v>
      </c>
      <c r="M1334" s="11">
        <f t="shared" si="223"/>
        <v>16000</v>
      </c>
      <c r="N1334" s="12">
        <f t="shared" si="224"/>
        <v>2.1476510067114094</v>
      </c>
    </row>
    <row r="1335" spans="1:14" ht="15.75">
      <c r="A1335" s="7">
        <v>47</v>
      </c>
      <c r="B1335" s="8">
        <v>42802</v>
      </c>
      <c r="C1335" s="6" t="s">
        <v>20</v>
      </c>
      <c r="D1335" s="6" t="s">
        <v>21</v>
      </c>
      <c r="E1335" s="6" t="s">
        <v>211</v>
      </c>
      <c r="F1335" s="9">
        <v>248</v>
      </c>
      <c r="G1335" s="9">
        <v>240</v>
      </c>
      <c r="H1335" s="9">
        <v>252</v>
      </c>
      <c r="I1335" s="9">
        <v>256</v>
      </c>
      <c r="J1335" s="9">
        <v>260</v>
      </c>
      <c r="K1335" s="9">
        <v>243</v>
      </c>
      <c r="L1335" s="6">
        <v>1000</v>
      </c>
      <c r="M1335" s="11">
        <f t="shared" si="223"/>
        <v>-5000</v>
      </c>
      <c r="N1335" s="12">
        <f t="shared" si="224"/>
        <v>-2.0161290322580645</v>
      </c>
    </row>
    <row r="1336" spans="1:14" ht="15.75">
      <c r="A1336" s="7">
        <v>48</v>
      </c>
      <c r="B1336" s="8">
        <v>42802</v>
      </c>
      <c r="C1336" s="6" t="s">
        <v>20</v>
      </c>
      <c r="D1336" s="6" t="s">
        <v>21</v>
      </c>
      <c r="E1336" s="6" t="s">
        <v>132</v>
      </c>
      <c r="F1336" s="9">
        <v>482</v>
      </c>
      <c r="G1336" s="9">
        <v>476</v>
      </c>
      <c r="H1336" s="9">
        <v>485</v>
      </c>
      <c r="I1336" s="9">
        <v>488</v>
      </c>
      <c r="J1336" s="9">
        <v>491</v>
      </c>
      <c r="K1336" s="9">
        <v>476</v>
      </c>
      <c r="L1336" s="6">
        <v>1000</v>
      </c>
      <c r="M1336" s="11">
        <f t="shared" si="223"/>
        <v>-6000</v>
      </c>
      <c r="N1336" s="12">
        <f t="shared" si="224"/>
        <v>-1.2448132780082988</v>
      </c>
    </row>
    <row r="1337" spans="1:14" ht="15.75">
      <c r="A1337" s="7">
        <v>49</v>
      </c>
      <c r="B1337" s="8">
        <v>42802</v>
      </c>
      <c r="C1337" s="6" t="s">
        <v>187</v>
      </c>
      <c r="D1337" s="6" t="s">
        <v>21</v>
      </c>
      <c r="E1337" s="6" t="s">
        <v>212</v>
      </c>
      <c r="F1337" s="9">
        <v>735</v>
      </c>
      <c r="G1337" s="9">
        <v>720</v>
      </c>
      <c r="H1337" s="9">
        <v>742</v>
      </c>
      <c r="I1337" s="9">
        <v>750</v>
      </c>
      <c r="J1337" s="9">
        <v>757</v>
      </c>
      <c r="K1337" s="9">
        <v>742</v>
      </c>
      <c r="L1337" s="6">
        <v>1000</v>
      </c>
      <c r="M1337" s="11">
        <f t="shared" si="223"/>
        <v>7000</v>
      </c>
      <c r="N1337" s="12">
        <f t="shared" si="224"/>
        <v>0.9523809523809524</v>
      </c>
    </row>
    <row r="1338" spans="1:14" ht="15.75">
      <c r="A1338" s="7">
        <v>50</v>
      </c>
      <c r="B1338" s="8">
        <v>42801</v>
      </c>
      <c r="C1338" s="6" t="s">
        <v>20</v>
      </c>
      <c r="D1338" s="6" t="s">
        <v>21</v>
      </c>
      <c r="E1338" s="6" t="s">
        <v>25</v>
      </c>
      <c r="F1338" s="9">
        <v>500</v>
      </c>
      <c r="G1338" s="9">
        <v>490</v>
      </c>
      <c r="H1338" s="9">
        <v>505</v>
      </c>
      <c r="I1338" s="9">
        <v>510</v>
      </c>
      <c r="J1338" s="9">
        <v>515</v>
      </c>
      <c r="K1338" s="9">
        <v>490</v>
      </c>
      <c r="L1338" s="6">
        <v>1000</v>
      </c>
      <c r="M1338" s="11">
        <f t="shared" si="223"/>
        <v>-10000</v>
      </c>
      <c r="N1338" s="12">
        <f t="shared" si="224"/>
        <v>-2</v>
      </c>
    </row>
    <row r="1339" spans="1:14" ht="15.75">
      <c r="A1339" s="7">
        <v>51</v>
      </c>
      <c r="B1339" s="8">
        <v>42801</v>
      </c>
      <c r="C1339" s="6" t="s">
        <v>20</v>
      </c>
      <c r="D1339" s="6" t="s">
        <v>21</v>
      </c>
      <c r="E1339" s="6" t="s">
        <v>168</v>
      </c>
      <c r="F1339" s="9">
        <v>697.5</v>
      </c>
      <c r="G1339" s="9">
        <v>682</v>
      </c>
      <c r="H1339" s="9">
        <v>705</v>
      </c>
      <c r="I1339" s="9">
        <v>713</v>
      </c>
      <c r="J1339" s="9">
        <v>720</v>
      </c>
      <c r="K1339" s="9">
        <v>705</v>
      </c>
      <c r="L1339" s="6">
        <v>1000</v>
      </c>
      <c r="M1339" s="11">
        <f t="shared" si="223"/>
        <v>7500</v>
      </c>
      <c r="N1339" s="12">
        <f t="shared" si="224"/>
        <v>1.0752688172043012</v>
      </c>
    </row>
    <row r="1340" spans="1:14" ht="15.75">
      <c r="A1340" s="7">
        <v>52</v>
      </c>
      <c r="B1340" s="8">
        <v>42801</v>
      </c>
      <c r="C1340" s="6" t="s">
        <v>20</v>
      </c>
      <c r="D1340" s="6" t="s">
        <v>21</v>
      </c>
      <c r="E1340" s="6" t="s">
        <v>213</v>
      </c>
      <c r="F1340" s="9">
        <v>525</v>
      </c>
      <c r="G1340" s="9">
        <v>515</v>
      </c>
      <c r="H1340" s="9">
        <v>530</v>
      </c>
      <c r="I1340" s="9">
        <v>535</v>
      </c>
      <c r="J1340" s="9">
        <v>540</v>
      </c>
      <c r="K1340" s="9">
        <v>530</v>
      </c>
      <c r="L1340" s="6">
        <v>1000</v>
      </c>
      <c r="M1340" s="11">
        <f t="shared" si="223"/>
        <v>5000</v>
      </c>
      <c r="N1340" s="12">
        <f t="shared" si="224"/>
        <v>0.9523809523809523</v>
      </c>
    </row>
    <row r="1341" spans="1:14" ht="15.75">
      <c r="A1341" s="7">
        <v>53</v>
      </c>
      <c r="B1341" s="8">
        <v>42801</v>
      </c>
      <c r="C1341" s="6" t="s">
        <v>20</v>
      </c>
      <c r="D1341" s="6" t="s">
        <v>21</v>
      </c>
      <c r="E1341" s="6" t="s">
        <v>203</v>
      </c>
      <c r="F1341" s="9">
        <v>555</v>
      </c>
      <c r="G1341" s="9">
        <v>545</v>
      </c>
      <c r="H1341" s="9">
        <v>560</v>
      </c>
      <c r="I1341" s="9">
        <v>565</v>
      </c>
      <c r="J1341" s="9">
        <v>570</v>
      </c>
      <c r="K1341" s="9">
        <v>570</v>
      </c>
      <c r="L1341" s="6">
        <v>1000</v>
      </c>
      <c r="M1341" s="11">
        <f t="shared" si="223"/>
        <v>15000</v>
      </c>
      <c r="N1341" s="12">
        <f t="shared" si="224"/>
        <v>2.7027027027027026</v>
      </c>
    </row>
    <row r="1342" spans="1:14" ht="15.75">
      <c r="A1342" s="7">
        <v>54</v>
      </c>
      <c r="B1342" s="8">
        <v>42800</v>
      </c>
      <c r="C1342" s="6" t="s">
        <v>187</v>
      </c>
      <c r="D1342" s="6" t="s">
        <v>21</v>
      </c>
      <c r="E1342" s="6" t="s">
        <v>214</v>
      </c>
      <c r="F1342" s="9">
        <v>383</v>
      </c>
      <c r="G1342" s="9">
        <v>375</v>
      </c>
      <c r="H1342" s="9">
        <v>387</v>
      </c>
      <c r="I1342" s="9">
        <v>391</v>
      </c>
      <c r="J1342" s="9">
        <v>395</v>
      </c>
      <c r="K1342" s="9">
        <v>387</v>
      </c>
      <c r="L1342" s="6">
        <v>1000</v>
      </c>
      <c r="M1342" s="11">
        <f t="shared" si="223"/>
        <v>4000</v>
      </c>
      <c r="N1342" s="12">
        <f t="shared" si="224"/>
        <v>1.0443864229765012</v>
      </c>
    </row>
    <row r="1343" spans="1:14" ht="15.75">
      <c r="A1343" s="7">
        <v>55</v>
      </c>
      <c r="B1343" s="8">
        <v>42800</v>
      </c>
      <c r="C1343" s="6" t="s">
        <v>20</v>
      </c>
      <c r="D1343" s="6" t="s">
        <v>21</v>
      </c>
      <c r="E1343" s="6" t="s">
        <v>215</v>
      </c>
      <c r="F1343" s="9">
        <v>167</v>
      </c>
      <c r="G1343" s="9">
        <v>161</v>
      </c>
      <c r="H1343" s="9">
        <v>170</v>
      </c>
      <c r="I1343" s="9">
        <v>173</v>
      </c>
      <c r="J1343" s="9">
        <v>176</v>
      </c>
      <c r="K1343" s="9">
        <v>170</v>
      </c>
      <c r="L1343" s="6">
        <v>1000</v>
      </c>
      <c r="M1343" s="11">
        <f t="shared" si="223"/>
        <v>3000</v>
      </c>
      <c r="N1343" s="12">
        <f t="shared" si="224"/>
        <v>1.7964071856287427</v>
      </c>
    </row>
    <row r="1344" spans="1:14" ht="15.75">
      <c r="A1344" s="7">
        <v>56</v>
      </c>
      <c r="B1344" s="8">
        <v>42800</v>
      </c>
      <c r="C1344" s="6" t="s">
        <v>20</v>
      </c>
      <c r="D1344" s="6" t="s">
        <v>21</v>
      </c>
      <c r="E1344" s="6" t="s">
        <v>111</v>
      </c>
      <c r="F1344" s="9">
        <v>226</v>
      </c>
      <c r="G1344" s="9">
        <v>219</v>
      </c>
      <c r="H1344" s="9">
        <v>230</v>
      </c>
      <c r="I1344" s="9">
        <v>234</v>
      </c>
      <c r="J1344" s="9">
        <v>238</v>
      </c>
      <c r="K1344" s="9">
        <v>234</v>
      </c>
      <c r="L1344" s="6">
        <v>1000</v>
      </c>
      <c r="M1344" s="11">
        <f t="shared" si="223"/>
        <v>8000</v>
      </c>
      <c r="N1344" s="12">
        <f t="shared" si="224"/>
        <v>3.5398230088495577</v>
      </c>
    </row>
    <row r="1345" spans="1:14" ht="15.75">
      <c r="A1345" s="7">
        <v>57</v>
      </c>
      <c r="B1345" s="8">
        <v>42800</v>
      </c>
      <c r="C1345" s="6" t="s">
        <v>20</v>
      </c>
      <c r="D1345" s="6" t="s">
        <v>21</v>
      </c>
      <c r="E1345" s="6" t="s">
        <v>195</v>
      </c>
      <c r="F1345" s="9">
        <v>745</v>
      </c>
      <c r="G1345" s="9">
        <v>730</v>
      </c>
      <c r="H1345" s="9">
        <v>755</v>
      </c>
      <c r="I1345" s="9">
        <v>763</v>
      </c>
      <c r="J1345" s="9">
        <v>770</v>
      </c>
      <c r="K1345" s="9">
        <v>770</v>
      </c>
      <c r="L1345" s="6">
        <v>1000</v>
      </c>
      <c r="M1345" s="11">
        <f t="shared" si="223"/>
        <v>25000</v>
      </c>
      <c r="N1345" s="12">
        <f t="shared" si="224"/>
        <v>3.3557046979865772</v>
      </c>
    </row>
    <row r="1346" spans="1:14" ht="15.75">
      <c r="A1346" s="7">
        <v>58</v>
      </c>
      <c r="B1346" s="8">
        <v>42797</v>
      </c>
      <c r="C1346" s="6" t="s">
        <v>20</v>
      </c>
      <c r="D1346" s="6" t="s">
        <v>21</v>
      </c>
      <c r="E1346" s="6" t="s">
        <v>216</v>
      </c>
      <c r="F1346" s="9">
        <v>370</v>
      </c>
      <c r="G1346" s="9">
        <v>362</v>
      </c>
      <c r="H1346" s="9">
        <v>374</v>
      </c>
      <c r="I1346" s="9">
        <v>378</v>
      </c>
      <c r="J1346" s="9">
        <v>382</v>
      </c>
      <c r="K1346" s="9">
        <v>378</v>
      </c>
      <c r="L1346" s="6">
        <v>1000</v>
      </c>
      <c r="M1346" s="11">
        <f t="shared" si="223"/>
        <v>8000</v>
      </c>
      <c r="N1346" s="12">
        <f t="shared" si="224"/>
        <v>2.162162162162162</v>
      </c>
    </row>
    <row r="1347" spans="1:14" ht="15.75">
      <c r="A1347" s="7">
        <v>59</v>
      </c>
      <c r="B1347" s="8">
        <v>42797</v>
      </c>
      <c r="C1347" s="6" t="s">
        <v>20</v>
      </c>
      <c r="D1347" s="6" t="s">
        <v>21</v>
      </c>
      <c r="E1347" s="6" t="s">
        <v>100</v>
      </c>
      <c r="F1347" s="9">
        <v>451</v>
      </c>
      <c r="G1347" s="9">
        <v>443</v>
      </c>
      <c r="H1347" s="9">
        <v>455</v>
      </c>
      <c r="I1347" s="9">
        <v>459</v>
      </c>
      <c r="J1347" s="9">
        <v>463</v>
      </c>
      <c r="K1347" s="9">
        <v>459</v>
      </c>
      <c r="L1347" s="6">
        <v>1000</v>
      </c>
      <c r="M1347" s="11">
        <f t="shared" si="223"/>
        <v>8000</v>
      </c>
      <c r="N1347" s="12">
        <f t="shared" si="224"/>
        <v>1.7738359201773837</v>
      </c>
    </row>
    <row r="1348" spans="1:14" ht="15.75">
      <c r="A1348" s="7">
        <v>60</v>
      </c>
      <c r="B1348" s="8">
        <v>42797</v>
      </c>
      <c r="C1348" s="6" t="s">
        <v>20</v>
      </c>
      <c r="D1348" s="6" t="s">
        <v>21</v>
      </c>
      <c r="E1348" s="6" t="s">
        <v>25</v>
      </c>
      <c r="F1348" s="9">
        <v>470</v>
      </c>
      <c r="G1348" s="9">
        <v>460</v>
      </c>
      <c r="H1348" s="9">
        <v>475</v>
      </c>
      <c r="I1348" s="9">
        <v>480</v>
      </c>
      <c r="J1348" s="9">
        <v>485</v>
      </c>
      <c r="K1348" s="9">
        <v>485</v>
      </c>
      <c r="L1348" s="6">
        <v>1000</v>
      </c>
      <c r="M1348" s="11">
        <f t="shared" si="223"/>
        <v>15000</v>
      </c>
      <c r="N1348" s="12">
        <f t="shared" si="224"/>
        <v>3.1914893617021276</v>
      </c>
    </row>
    <row r="1349" spans="1:14" ht="15.75">
      <c r="A1349" s="7">
        <v>61</v>
      </c>
      <c r="B1349" s="8">
        <v>42796</v>
      </c>
      <c r="C1349" s="6" t="s">
        <v>20</v>
      </c>
      <c r="D1349" s="6" t="s">
        <v>21</v>
      </c>
      <c r="E1349" s="6" t="s">
        <v>217</v>
      </c>
      <c r="F1349" s="9">
        <v>726</v>
      </c>
      <c r="G1349" s="9">
        <v>710</v>
      </c>
      <c r="H1349" s="9">
        <v>735</v>
      </c>
      <c r="I1349" s="9">
        <v>743</v>
      </c>
      <c r="J1349" s="9">
        <v>751</v>
      </c>
      <c r="K1349" s="9">
        <v>710</v>
      </c>
      <c r="L1349" s="6">
        <v>1000</v>
      </c>
      <c r="M1349" s="11">
        <f t="shared" si="223"/>
        <v>-16000</v>
      </c>
      <c r="N1349" s="12">
        <f t="shared" si="224"/>
        <v>-2.203856749311295</v>
      </c>
    </row>
    <row r="1350" spans="1:14" ht="15.75">
      <c r="A1350" s="7">
        <v>62</v>
      </c>
      <c r="B1350" s="8">
        <v>42796</v>
      </c>
      <c r="C1350" s="6" t="s">
        <v>20</v>
      </c>
      <c r="D1350" s="6" t="s">
        <v>21</v>
      </c>
      <c r="E1350" s="6" t="s">
        <v>218</v>
      </c>
      <c r="F1350" s="9">
        <v>1074</v>
      </c>
      <c r="G1350" s="9">
        <v>1054</v>
      </c>
      <c r="H1350" s="9">
        <v>1084</v>
      </c>
      <c r="I1350" s="9">
        <v>1094</v>
      </c>
      <c r="J1350" s="9">
        <v>1104</v>
      </c>
      <c r="K1350" s="9">
        <v>1054</v>
      </c>
      <c r="L1350" s="6">
        <v>1000</v>
      </c>
      <c r="M1350" s="11">
        <f t="shared" si="223"/>
        <v>-20000</v>
      </c>
      <c r="N1350" s="12">
        <f t="shared" si="224"/>
        <v>-1.86219739292365</v>
      </c>
    </row>
    <row r="1351" spans="1:14" ht="15.75">
      <c r="A1351" s="7">
        <v>63</v>
      </c>
      <c r="B1351" s="8">
        <v>42796</v>
      </c>
      <c r="C1351" s="6" t="s">
        <v>20</v>
      </c>
      <c r="D1351" s="6" t="s">
        <v>21</v>
      </c>
      <c r="E1351" s="6" t="s">
        <v>100</v>
      </c>
      <c r="F1351" s="9">
        <v>445</v>
      </c>
      <c r="G1351" s="9">
        <v>435</v>
      </c>
      <c r="H1351" s="9">
        <v>450</v>
      </c>
      <c r="I1351" s="9">
        <v>455</v>
      </c>
      <c r="J1351" s="9">
        <v>460</v>
      </c>
      <c r="K1351" s="9">
        <v>450</v>
      </c>
      <c r="L1351" s="6">
        <v>1000</v>
      </c>
      <c r="M1351" s="11">
        <f t="shared" si="223"/>
        <v>5000</v>
      </c>
      <c r="N1351" s="12">
        <f t="shared" si="224"/>
        <v>1.1235955056179774</v>
      </c>
    </row>
    <row r="1352" spans="1:14" ht="15.75">
      <c r="A1352" s="7">
        <v>64</v>
      </c>
      <c r="B1352" s="8">
        <v>42795</v>
      </c>
      <c r="C1352" s="6" t="s">
        <v>20</v>
      </c>
      <c r="D1352" s="6" t="s">
        <v>21</v>
      </c>
      <c r="E1352" s="6" t="s">
        <v>219</v>
      </c>
      <c r="F1352" s="9">
        <v>357</v>
      </c>
      <c r="G1352" s="9">
        <v>350</v>
      </c>
      <c r="H1352" s="9">
        <v>361</v>
      </c>
      <c r="I1352" s="9">
        <v>365</v>
      </c>
      <c r="J1352" s="9">
        <v>369</v>
      </c>
      <c r="K1352" s="9">
        <v>361</v>
      </c>
      <c r="L1352" s="6">
        <v>1000</v>
      </c>
      <c r="M1352" s="11">
        <f t="shared" si="223"/>
        <v>4000</v>
      </c>
      <c r="N1352" s="12">
        <f t="shared" si="224"/>
        <v>1.1204481792717087</v>
      </c>
    </row>
    <row r="1353" spans="1:14" ht="15.75">
      <c r="A1353" s="7">
        <v>65</v>
      </c>
      <c r="B1353" s="8">
        <v>42795</v>
      </c>
      <c r="C1353" s="6" t="s">
        <v>20</v>
      </c>
      <c r="D1353" s="6" t="s">
        <v>21</v>
      </c>
      <c r="E1353" s="6" t="s">
        <v>63</v>
      </c>
      <c r="F1353" s="9">
        <v>147.2</v>
      </c>
      <c r="G1353" s="9">
        <v>142</v>
      </c>
      <c r="H1353" s="9">
        <v>150</v>
      </c>
      <c r="I1353" s="9">
        <v>153</v>
      </c>
      <c r="J1353" s="9">
        <v>156</v>
      </c>
      <c r="K1353" s="9">
        <v>150</v>
      </c>
      <c r="L1353" s="6">
        <v>1000</v>
      </c>
      <c r="M1353" s="11">
        <f t="shared" si="223"/>
        <v>2800.0000000000114</v>
      </c>
      <c r="N1353" s="12">
        <f t="shared" si="224"/>
        <v>1.902173913043486</v>
      </c>
    </row>
    <row r="1354" spans="1:14" ht="15.75">
      <c r="A1354" s="7">
        <v>66</v>
      </c>
      <c r="B1354" s="8">
        <v>42795</v>
      </c>
      <c r="C1354" s="6" t="s">
        <v>187</v>
      </c>
      <c r="D1354" s="6" t="s">
        <v>21</v>
      </c>
      <c r="E1354" s="6" t="s">
        <v>168</v>
      </c>
      <c r="F1354" s="9">
        <v>700</v>
      </c>
      <c r="G1354" s="9">
        <v>685</v>
      </c>
      <c r="H1354" s="9">
        <v>708</v>
      </c>
      <c r="I1354" s="9">
        <v>716</v>
      </c>
      <c r="J1354" s="9">
        <v>724</v>
      </c>
      <c r="K1354" s="9">
        <v>715</v>
      </c>
      <c r="L1354" s="6">
        <v>1000</v>
      </c>
      <c r="M1354" s="11">
        <f t="shared" si="223"/>
        <v>15000</v>
      </c>
      <c r="N1354" s="12">
        <f t="shared" si="224"/>
        <v>2.142857142857143</v>
      </c>
    </row>
    <row r="1355" spans="1:14" ht="15.75">
      <c r="A1355" s="7">
        <v>4</v>
      </c>
      <c r="B1355" s="8">
        <v>42948</v>
      </c>
      <c r="C1355" s="6" t="s">
        <v>20</v>
      </c>
      <c r="D1355" s="6" t="s">
        <v>21</v>
      </c>
      <c r="E1355" s="6" t="s">
        <v>25</v>
      </c>
      <c r="F1355" s="9">
        <v>692</v>
      </c>
      <c r="G1355" s="9">
        <v>676</v>
      </c>
      <c r="H1355" s="9">
        <v>700</v>
      </c>
      <c r="I1355" s="9">
        <v>708</v>
      </c>
      <c r="J1355" s="9">
        <v>716</v>
      </c>
      <c r="K1355" s="9">
        <v>700</v>
      </c>
      <c r="L1355" s="10">
        <f>100000/F1355</f>
        <v>144.50867052023122</v>
      </c>
      <c r="M1355" s="11">
        <f>IF(D1355="BUY",(K1355-F1355)*(L1355),(F1355-K1355)*(L1355))</f>
        <v>1156.0693641618498</v>
      </c>
      <c r="N1355" s="12">
        <f>M1355/(L1355)/F1355%</f>
        <v>1.1560693641618498</v>
      </c>
    </row>
    <row r="1356" ht="15.75">
      <c r="B1356" s="14"/>
    </row>
    <row r="1357" spans="1:14" ht="15.75">
      <c r="A1357" s="13" t="s">
        <v>26</v>
      </c>
      <c r="B1357" s="14"/>
      <c r="C1357" s="15"/>
      <c r="D1357" s="16"/>
      <c r="E1357" s="17"/>
      <c r="F1357" s="17"/>
      <c r="G1357" s="18"/>
      <c r="H1357" s="19"/>
      <c r="I1357" s="19"/>
      <c r="J1357" s="19"/>
      <c r="K1357" s="20"/>
      <c r="L1357" s="21"/>
      <c r="N1357" s="22"/>
    </row>
    <row r="1358" spans="1:12" ht="15.75">
      <c r="A1358" s="13" t="s">
        <v>27</v>
      </c>
      <c r="B1358" s="23"/>
      <c r="C1358" s="15"/>
      <c r="D1358" s="16"/>
      <c r="E1358" s="17"/>
      <c r="F1358" s="17"/>
      <c r="G1358" s="18"/>
      <c r="H1358" s="17"/>
      <c r="I1358" s="17"/>
      <c r="J1358" s="17"/>
      <c r="K1358" s="20"/>
      <c r="L1358" s="21"/>
    </row>
    <row r="1359" spans="1:14" ht="15.75">
      <c r="A1359" s="13" t="s">
        <v>27</v>
      </c>
      <c r="B1359" s="23"/>
      <c r="C1359" s="24"/>
      <c r="D1359" s="25"/>
      <c r="E1359" s="26"/>
      <c r="F1359" s="26"/>
      <c r="G1359" s="27"/>
      <c r="H1359" s="26"/>
      <c r="I1359" s="26"/>
      <c r="J1359" s="26"/>
      <c r="K1359" s="26"/>
      <c r="L1359" s="21"/>
      <c r="M1359" s="21"/>
      <c r="N1359" s="21"/>
    </row>
    <row r="1360" spans="1:14" ht="16.5" thickBot="1">
      <c r="A1360" s="28"/>
      <c r="B1360" s="23"/>
      <c r="C1360" s="26"/>
      <c r="D1360" s="26"/>
      <c r="E1360" s="26"/>
      <c r="F1360" s="29"/>
      <c r="G1360" s="30"/>
      <c r="H1360" s="31" t="s">
        <v>28</v>
      </c>
      <c r="I1360" s="31"/>
      <c r="J1360" s="32"/>
      <c r="K1360" s="32"/>
      <c r="L1360" s="21"/>
      <c r="M1360" s="21"/>
      <c r="N1360" s="21"/>
    </row>
    <row r="1361" spans="1:12" ht="15.75">
      <c r="A1361" s="28"/>
      <c r="B1361" s="23"/>
      <c r="C1361" s="84" t="s">
        <v>29</v>
      </c>
      <c r="D1361" s="84"/>
      <c r="E1361" s="33">
        <v>66</v>
      </c>
      <c r="F1361" s="34">
        <f>F1362+F1363+F1364+F1365+F1366+F1367</f>
        <v>100</v>
      </c>
      <c r="G1361" s="35">
        <v>66</v>
      </c>
      <c r="H1361" s="36">
        <f>G1362/G1361%</f>
        <v>75.75757575757575</v>
      </c>
      <c r="I1361" s="36"/>
      <c r="J1361" s="36"/>
      <c r="L1361" s="21"/>
    </row>
    <row r="1362" spans="1:14" ht="15.75">
      <c r="A1362" s="28"/>
      <c r="B1362" s="23"/>
      <c r="C1362" s="80" t="s">
        <v>30</v>
      </c>
      <c r="D1362" s="80"/>
      <c r="E1362" s="37">
        <v>50</v>
      </c>
      <c r="F1362" s="38">
        <f>(E1362/E1361)*100</f>
        <v>75.75757575757575</v>
      </c>
      <c r="G1362" s="35">
        <v>50</v>
      </c>
      <c r="H1362" s="32"/>
      <c r="I1362" s="32"/>
      <c r="J1362" s="26"/>
      <c r="K1362" s="32"/>
      <c r="M1362" s="26" t="s">
        <v>31</v>
      </c>
      <c r="N1362" s="26"/>
    </row>
    <row r="1363" spans="1:14" ht="15.75">
      <c r="A1363" s="39"/>
      <c r="B1363" s="23"/>
      <c r="C1363" s="80" t="s">
        <v>32</v>
      </c>
      <c r="D1363" s="80"/>
      <c r="E1363" s="37">
        <v>1</v>
      </c>
      <c r="F1363" s="38">
        <f>(E1363/E1361)*100</f>
        <v>1.5151515151515151</v>
      </c>
      <c r="G1363" s="40"/>
      <c r="H1363" s="35"/>
      <c r="I1363" s="35"/>
      <c r="J1363" s="26"/>
      <c r="K1363" s="32"/>
      <c r="L1363" s="21"/>
      <c r="M1363" s="24"/>
      <c r="N1363" s="24"/>
    </row>
    <row r="1364" spans="1:14" ht="15.75">
      <c r="A1364" s="39"/>
      <c r="B1364" s="23"/>
      <c r="C1364" s="80" t="s">
        <v>33</v>
      </c>
      <c r="D1364" s="80"/>
      <c r="E1364" s="37">
        <v>4</v>
      </c>
      <c r="F1364" s="38">
        <f>(E1364/E1361)*100</f>
        <v>6.0606060606060606</v>
      </c>
      <c r="G1364" s="40"/>
      <c r="H1364" s="35"/>
      <c r="I1364" s="35"/>
      <c r="J1364" s="26"/>
      <c r="K1364" s="32"/>
      <c r="L1364" s="21"/>
      <c r="M1364" s="21"/>
      <c r="N1364" s="21"/>
    </row>
    <row r="1365" spans="1:14" ht="15.75">
      <c r="A1365" s="39"/>
      <c r="B1365" s="23"/>
      <c r="C1365" s="80" t="s">
        <v>34</v>
      </c>
      <c r="D1365" s="80"/>
      <c r="E1365" s="37">
        <v>11</v>
      </c>
      <c r="F1365" s="38">
        <f>(E1365/E1361)*100</f>
        <v>16.666666666666664</v>
      </c>
      <c r="G1365" s="40"/>
      <c r="H1365" s="26" t="s">
        <v>35</v>
      </c>
      <c r="I1365" s="26"/>
      <c r="J1365" s="41"/>
      <c r="K1365" s="32"/>
      <c r="L1365" s="21"/>
      <c r="M1365" s="21"/>
      <c r="N1365" s="21"/>
    </row>
    <row r="1366" spans="1:14" ht="15.75">
      <c r="A1366" s="39"/>
      <c r="B1366" s="23"/>
      <c r="C1366" s="80" t="s">
        <v>36</v>
      </c>
      <c r="D1366" s="80"/>
      <c r="E1366" s="37">
        <v>0</v>
      </c>
      <c r="F1366" s="38">
        <v>0</v>
      </c>
      <c r="G1366" s="40"/>
      <c r="H1366" s="26"/>
      <c r="I1366" s="26"/>
      <c r="J1366" s="41"/>
      <c r="K1366" s="32"/>
      <c r="L1366" s="21"/>
      <c r="M1366" s="21"/>
      <c r="N1366" s="21"/>
    </row>
    <row r="1367" spans="1:14" ht="16.5" thickBot="1">
      <c r="A1367" s="39"/>
      <c r="B1367" s="23"/>
      <c r="C1367" s="81" t="s">
        <v>37</v>
      </c>
      <c r="D1367" s="81"/>
      <c r="E1367" s="42"/>
      <c r="F1367" s="43">
        <f>(E1367/E1361)*100</f>
        <v>0</v>
      </c>
      <c r="G1367" s="40"/>
      <c r="H1367" s="26"/>
      <c r="I1367" s="26"/>
      <c r="M1367" s="21"/>
      <c r="N1367" s="21"/>
    </row>
    <row r="1368" spans="1:14" ht="15.75">
      <c r="A1368" s="45" t="s">
        <v>38</v>
      </c>
      <c r="B1368" s="14"/>
      <c r="C1368" s="15"/>
      <c r="D1368" s="15"/>
      <c r="E1368" s="17"/>
      <c r="F1368" s="17"/>
      <c r="G1368" s="46"/>
      <c r="H1368" s="47"/>
      <c r="I1368" s="47"/>
      <c r="J1368" s="47"/>
      <c r="K1368" s="17"/>
      <c r="L1368" s="21"/>
      <c r="M1368" s="44"/>
      <c r="N1368" s="44"/>
    </row>
    <row r="1369" spans="1:14" ht="15.75">
      <c r="A1369" s="16" t="s">
        <v>39</v>
      </c>
      <c r="B1369" s="14"/>
      <c r="C1369" s="48"/>
      <c r="D1369" s="49"/>
      <c r="E1369" s="50"/>
      <c r="F1369" s="47"/>
      <c r="G1369" s="46"/>
      <c r="H1369" s="47"/>
      <c r="I1369" s="47"/>
      <c r="J1369" s="47"/>
      <c r="K1369" s="17"/>
      <c r="L1369" s="21"/>
      <c r="M1369" s="28"/>
      <c r="N1369" s="28"/>
    </row>
    <row r="1370" spans="1:14" ht="15.75">
      <c r="A1370" s="16" t="s">
        <v>40</v>
      </c>
      <c r="B1370" s="14"/>
      <c r="C1370" s="15"/>
      <c r="D1370" s="49"/>
      <c r="E1370" s="50"/>
      <c r="F1370" s="47"/>
      <c r="G1370" s="46"/>
      <c r="H1370" s="51"/>
      <c r="I1370" s="51"/>
      <c r="J1370" s="51"/>
      <c r="K1370" s="17"/>
      <c r="L1370" s="21"/>
      <c r="M1370" s="21"/>
      <c r="N1370" s="21"/>
    </row>
    <row r="1371" spans="1:14" ht="15.75">
      <c r="A1371" s="16" t="s">
        <v>41</v>
      </c>
      <c r="B1371" s="48"/>
      <c r="C1371" s="15"/>
      <c r="D1371" s="49"/>
      <c r="E1371" s="50"/>
      <c r="F1371" s="47"/>
      <c r="G1371" s="52"/>
      <c r="H1371" s="51"/>
      <c r="I1371" s="51"/>
      <c r="J1371" s="51"/>
      <c r="K1371" s="17"/>
      <c r="L1371" s="21"/>
      <c r="M1371" s="21"/>
      <c r="N1371" s="21"/>
    </row>
    <row r="1372" spans="1:14" ht="15.75">
      <c r="A1372" s="16" t="s">
        <v>42</v>
      </c>
      <c r="B1372" s="39"/>
      <c r="C1372" s="15"/>
      <c r="D1372" s="53"/>
      <c r="E1372" s="47"/>
      <c r="F1372" s="47"/>
      <c r="G1372" s="52"/>
      <c r="H1372" s="51"/>
      <c r="I1372" s="51"/>
      <c r="J1372" s="51"/>
      <c r="K1372" s="47"/>
      <c r="L1372" s="21"/>
      <c r="M1372" s="21"/>
      <c r="N1372" s="21"/>
    </row>
    <row r="1373" ht="16.5" thickBot="1"/>
    <row r="1374" spans="1:14" ht="16.5" thickBot="1">
      <c r="A1374" s="89" t="s">
        <v>0</v>
      </c>
      <c r="B1374" s="89"/>
      <c r="C1374" s="89"/>
      <c r="D1374" s="89"/>
      <c r="E1374" s="89"/>
      <c r="F1374" s="89"/>
      <c r="G1374" s="89"/>
      <c r="H1374" s="89"/>
      <c r="I1374" s="89"/>
      <c r="J1374" s="89"/>
      <c r="K1374" s="89"/>
      <c r="L1374" s="89"/>
      <c r="M1374" s="89"/>
      <c r="N1374" s="89"/>
    </row>
    <row r="1375" spans="1:14" ht="16.5" thickBot="1">
      <c r="A1375" s="89"/>
      <c r="B1375" s="89"/>
      <c r="C1375" s="89"/>
      <c r="D1375" s="89"/>
      <c r="E1375" s="89"/>
      <c r="F1375" s="89"/>
      <c r="G1375" s="89"/>
      <c r="H1375" s="89"/>
      <c r="I1375" s="89"/>
      <c r="J1375" s="89"/>
      <c r="K1375" s="89"/>
      <c r="L1375" s="89"/>
      <c r="M1375" s="89"/>
      <c r="N1375" s="89"/>
    </row>
    <row r="1376" spans="1:14" ht="15.75">
      <c r="A1376" s="89"/>
      <c r="B1376" s="89"/>
      <c r="C1376" s="89"/>
      <c r="D1376" s="89"/>
      <c r="E1376" s="89"/>
      <c r="F1376" s="89"/>
      <c r="G1376" s="89"/>
      <c r="H1376" s="89"/>
      <c r="I1376" s="89"/>
      <c r="J1376" s="89"/>
      <c r="K1376" s="89"/>
      <c r="L1376" s="89"/>
      <c r="M1376" s="89"/>
      <c r="N1376" s="89"/>
    </row>
    <row r="1377" spans="1:14" ht="15.75">
      <c r="A1377" s="90" t="s">
        <v>1</v>
      </c>
      <c r="B1377" s="90"/>
      <c r="C1377" s="90"/>
      <c r="D1377" s="90"/>
      <c r="E1377" s="90"/>
      <c r="F1377" s="90"/>
      <c r="G1377" s="90"/>
      <c r="H1377" s="90"/>
      <c r="I1377" s="90"/>
      <c r="J1377" s="90"/>
      <c r="K1377" s="90"/>
      <c r="L1377" s="90"/>
      <c r="M1377" s="90"/>
      <c r="N1377" s="90"/>
    </row>
    <row r="1378" spans="1:14" ht="15.75">
      <c r="A1378" s="90" t="s">
        <v>2</v>
      </c>
      <c r="B1378" s="90"/>
      <c r="C1378" s="90"/>
      <c r="D1378" s="90"/>
      <c r="E1378" s="90"/>
      <c r="F1378" s="90"/>
      <c r="G1378" s="90"/>
      <c r="H1378" s="90"/>
      <c r="I1378" s="90"/>
      <c r="J1378" s="90"/>
      <c r="K1378" s="90"/>
      <c r="L1378" s="90"/>
      <c r="M1378" s="90"/>
      <c r="N1378" s="90"/>
    </row>
    <row r="1379" spans="1:14" ht="16.5" thickBot="1">
      <c r="A1379" s="91" t="s">
        <v>3</v>
      </c>
      <c r="B1379" s="91"/>
      <c r="C1379" s="91"/>
      <c r="D1379" s="91"/>
      <c r="E1379" s="91"/>
      <c r="F1379" s="91"/>
      <c r="G1379" s="91"/>
      <c r="H1379" s="91"/>
      <c r="I1379" s="91"/>
      <c r="J1379" s="91"/>
      <c r="K1379" s="91"/>
      <c r="L1379" s="91"/>
      <c r="M1379" s="91"/>
      <c r="N1379" s="91"/>
    </row>
    <row r="1380" spans="1:14" ht="15.75">
      <c r="A1380" s="54"/>
      <c r="B1380" s="54"/>
      <c r="C1380" s="54"/>
      <c r="D1380" s="55"/>
      <c r="E1380" s="56"/>
      <c r="F1380" s="57"/>
      <c r="G1380" s="56"/>
      <c r="H1380" s="56"/>
      <c r="I1380" s="56"/>
      <c r="J1380" s="56"/>
      <c r="K1380" s="55"/>
      <c r="L1380" s="55"/>
      <c r="M1380" s="55"/>
      <c r="N1380" s="55"/>
    </row>
    <row r="1381" spans="1:14" ht="15.75">
      <c r="A1381" s="92" t="s">
        <v>220</v>
      </c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92"/>
      <c r="M1381" s="92"/>
      <c r="N1381" s="92"/>
    </row>
    <row r="1382" spans="1:14" ht="15.75">
      <c r="A1382" s="92" t="s">
        <v>5</v>
      </c>
      <c r="B1382" s="92"/>
      <c r="C1382" s="92"/>
      <c r="D1382" s="92"/>
      <c r="E1382" s="92"/>
      <c r="F1382" s="92"/>
      <c r="G1382" s="92"/>
      <c r="H1382" s="92"/>
      <c r="I1382" s="92"/>
      <c r="J1382" s="92"/>
      <c r="K1382" s="92"/>
      <c r="L1382" s="92"/>
      <c r="M1382" s="92"/>
      <c r="N1382" s="92"/>
    </row>
    <row r="1383" spans="1:14" ht="16.5" customHeight="1">
      <c r="A1383" s="87" t="s">
        <v>6</v>
      </c>
      <c r="B1383" s="82" t="s">
        <v>7</v>
      </c>
      <c r="C1383" s="82" t="s">
        <v>8</v>
      </c>
      <c r="D1383" s="87" t="s">
        <v>9</v>
      </c>
      <c r="E1383" s="82" t="s">
        <v>10</v>
      </c>
      <c r="F1383" s="93" t="s">
        <v>11</v>
      </c>
      <c r="G1383" s="93" t="s">
        <v>12</v>
      </c>
      <c r="H1383" s="82" t="s">
        <v>13</v>
      </c>
      <c r="I1383" s="82" t="s">
        <v>14</v>
      </c>
      <c r="J1383" s="82" t="s">
        <v>15</v>
      </c>
      <c r="K1383" s="94" t="s">
        <v>16</v>
      </c>
      <c r="L1383" s="82" t="s">
        <v>17</v>
      </c>
      <c r="M1383" s="82" t="s">
        <v>18</v>
      </c>
      <c r="N1383" s="82" t="s">
        <v>19</v>
      </c>
    </row>
    <row r="1384" spans="1:14" ht="15.75">
      <c r="A1384" s="87"/>
      <c r="B1384" s="82"/>
      <c r="C1384" s="82"/>
      <c r="D1384" s="87"/>
      <c r="E1384" s="82"/>
      <c r="F1384" s="93"/>
      <c r="G1384" s="93"/>
      <c r="H1384" s="82"/>
      <c r="I1384" s="82"/>
      <c r="J1384" s="82"/>
      <c r="K1384" s="94"/>
      <c r="L1384" s="82"/>
      <c r="M1384" s="82"/>
      <c r="N1384" s="82"/>
    </row>
    <row r="1385" spans="1:14" ht="15.75">
      <c r="A1385" s="7">
        <v>1</v>
      </c>
      <c r="B1385" s="8">
        <v>42794</v>
      </c>
      <c r="C1385" s="6" t="s">
        <v>20</v>
      </c>
      <c r="D1385" s="6" t="s">
        <v>21</v>
      </c>
      <c r="E1385" s="6" t="s">
        <v>195</v>
      </c>
      <c r="F1385" s="9">
        <v>690</v>
      </c>
      <c r="G1385" s="9">
        <v>675</v>
      </c>
      <c r="H1385" s="9">
        <v>696</v>
      </c>
      <c r="I1385" s="9">
        <v>703</v>
      </c>
      <c r="J1385" s="9">
        <v>710</v>
      </c>
      <c r="K1385" s="9">
        <v>710</v>
      </c>
      <c r="L1385" s="6">
        <v>1000</v>
      </c>
      <c r="M1385" s="11">
        <f aca="true" t="shared" si="225" ref="M1385:M1452">IF(D1385="BUY",(K1385-F1385)*(L1385),(F1385-K1385)*(L1385))</f>
        <v>20000</v>
      </c>
      <c r="N1385" s="12">
        <f aca="true" t="shared" si="226" ref="N1385:N1452">M1385/(L1385)/F1385%</f>
        <v>2.898550724637681</v>
      </c>
    </row>
    <row r="1386" spans="1:14" ht="15.75">
      <c r="A1386" s="7">
        <v>2</v>
      </c>
      <c r="B1386" s="8">
        <v>42794</v>
      </c>
      <c r="C1386" s="6" t="s">
        <v>20</v>
      </c>
      <c r="D1386" s="6" t="s">
        <v>21</v>
      </c>
      <c r="E1386" s="6" t="s">
        <v>221</v>
      </c>
      <c r="F1386" s="9">
        <v>480</v>
      </c>
      <c r="G1386" s="9">
        <v>470</v>
      </c>
      <c r="H1386" s="9">
        <v>485</v>
      </c>
      <c r="I1386" s="9">
        <v>490</v>
      </c>
      <c r="J1386" s="9">
        <v>495</v>
      </c>
      <c r="K1386" s="9">
        <v>495</v>
      </c>
      <c r="L1386" s="6">
        <v>1000</v>
      </c>
      <c r="M1386" s="11">
        <f t="shared" si="225"/>
        <v>15000</v>
      </c>
      <c r="N1386" s="12">
        <f t="shared" si="226"/>
        <v>3.125</v>
      </c>
    </row>
    <row r="1387" spans="1:14" ht="15.75">
      <c r="A1387" s="7">
        <v>3</v>
      </c>
      <c r="B1387" s="8">
        <v>42794</v>
      </c>
      <c r="C1387" s="6" t="s">
        <v>20</v>
      </c>
      <c r="D1387" s="6" t="s">
        <v>21</v>
      </c>
      <c r="E1387" s="6" t="s">
        <v>222</v>
      </c>
      <c r="F1387" s="9">
        <v>517.5</v>
      </c>
      <c r="G1387" s="9">
        <v>507</v>
      </c>
      <c r="H1387" s="9">
        <v>523</v>
      </c>
      <c r="I1387" s="9">
        <v>528</v>
      </c>
      <c r="J1387" s="9">
        <v>533</v>
      </c>
      <c r="K1387" s="9">
        <v>523</v>
      </c>
      <c r="L1387" s="6">
        <v>1000</v>
      </c>
      <c r="M1387" s="11">
        <f t="shared" si="225"/>
        <v>5500</v>
      </c>
      <c r="N1387" s="12">
        <f t="shared" si="226"/>
        <v>1.0628019323671498</v>
      </c>
    </row>
    <row r="1388" spans="1:14" ht="15.75">
      <c r="A1388" s="7">
        <v>4</v>
      </c>
      <c r="B1388" s="8">
        <v>42794</v>
      </c>
      <c r="C1388" s="6" t="s">
        <v>20</v>
      </c>
      <c r="D1388" s="6" t="s">
        <v>21</v>
      </c>
      <c r="E1388" s="6" t="s">
        <v>222</v>
      </c>
      <c r="F1388" s="9">
        <v>490</v>
      </c>
      <c r="G1388" s="9">
        <v>480</v>
      </c>
      <c r="H1388" s="9">
        <v>495</v>
      </c>
      <c r="I1388" s="9">
        <v>500</v>
      </c>
      <c r="J1388" s="9">
        <v>505</v>
      </c>
      <c r="K1388" s="9">
        <v>505</v>
      </c>
      <c r="L1388" s="6">
        <v>1000</v>
      </c>
      <c r="M1388" s="11">
        <f t="shared" si="225"/>
        <v>15000</v>
      </c>
      <c r="N1388" s="12">
        <f t="shared" si="226"/>
        <v>3.061224489795918</v>
      </c>
    </row>
    <row r="1389" spans="1:14" ht="15.75">
      <c r="A1389" s="7">
        <v>5</v>
      </c>
      <c r="B1389" s="8">
        <v>42793</v>
      </c>
      <c r="C1389" s="6" t="s">
        <v>20</v>
      </c>
      <c r="D1389" s="6" t="s">
        <v>21</v>
      </c>
      <c r="E1389" s="6" t="s">
        <v>223</v>
      </c>
      <c r="F1389" s="9">
        <v>604</v>
      </c>
      <c r="G1389" s="9">
        <v>590</v>
      </c>
      <c r="H1389" s="9">
        <v>610</v>
      </c>
      <c r="I1389" s="9">
        <v>616</v>
      </c>
      <c r="J1389" s="9">
        <v>622</v>
      </c>
      <c r="K1389" s="9">
        <v>610</v>
      </c>
      <c r="L1389" s="6">
        <v>1000</v>
      </c>
      <c r="M1389" s="11">
        <f t="shared" si="225"/>
        <v>6000</v>
      </c>
      <c r="N1389" s="12">
        <f t="shared" si="226"/>
        <v>0.9933774834437086</v>
      </c>
    </row>
    <row r="1390" spans="1:14" ht="15.75">
      <c r="A1390" s="7">
        <v>6</v>
      </c>
      <c r="B1390" s="8">
        <v>42793</v>
      </c>
      <c r="C1390" s="6" t="s">
        <v>20</v>
      </c>
      <c r="D1390" s="6" t="s">
        <v>21</v>
      </c>
      <c r="E1390" s="6" t="s">
        <v>222</v>
      </c>
      <c r="F1390" s="9">
        <v>473</v>
      </c>
      <c r="G1390" s="9">
        <v>463</v>
      </c>
      <c r="H1390" s="9">
        <v>478</v>
      </c>
      <c r="I1390" s="9">
        <v>483</v>
      </c>
      <c r="J1390" s="9">
        <v>488</v>
      </c>
      <c r="K1390" s="9">
        <v>488</v>
      </c>
      <c r="L1390" s="6">
        <v>1000</v>
      </c>
      <c r="M1390" s="11">
        <f t="shared" si="225"/>
        <v>15000</v>
      </c>
      <c r="N1390" s="12">
        <f t="shared" si="226"/>
        <v>3.1712473572938684</v>
      </c>
    </row>
    <row r="1391" spans="1:14" ht="15.75">
      <c r="A1391" s="7">
        <v>7</v>
      </c>
      <c r="B1391" s="8">
        <v>42793</v>
      </c>
      <c r="C1391" s="6" t="s">
        <v>20</v>
      </c>
      <c r="D1391" s="6" t="s">
        <v>21</v>
      </c>
      <c r="E1391" s="6" t="s">
        <v>22</v>
      </c>
      <c r="F1391" s="9">
        <v>412</v>
      </c>
      <c r="G1391" s="9">
        <v>392</v>
      </c>
      <c r="H1391" s="9">
        <v>416</v>
      </c>
      <c r="I1391" s="9">
        <v>420</v>
      </c>
      <c r="J1391" s="9">
        <v>424</v>
      </c>
      <c r="K1391" s="9">
        <v>416</v>
      </c>
      <c r="L1391" s="6">
        <v>1000</v>
      </c>
      <c r="M1391" s="11">
        <f t="shared" si="225"/>
        <v>4000</v>
      </c>
      <c r="N1391" s="12">
        <f t="shared" si="226"/>
        <v>0.970873786407767</v>
      </c>
    </row>
    <row r="1392" spans="1:14" ht="15.75">
      <c r="A1392" s="7">
        <v>8</v>
      </c>
      <c r="B1392" s="8">
        <v>42793</v>
      </c>
      <c r="C1392" s="6" t="s">
        <v>20</v>
      </c>
      <c r="D1392" s="6" t="s">
        <v>21</v>
      </c>
      <c r="E1392" s="6" t="s">
        <v>224</v>
      </c>
      <c r="F1392" s="9">
        <v>432</v>
      </c>
      <c r="G1392" s="9">
        <v>424</v>
      </c>
      <c r="H1392" s="9">
        <v>437</v>
      </c>
      <c r="I1392" s="9">
        <v>442</v>
      </c>
      <c r="J1392" s="9">
        <v>446</v>
      </c>
      <c r="K1392" s="9">
        <v>446</v>
      </c>
      <c r="L1392" s="6">
        <v>1000</v>
      </c>
      <c r="M1392" s="11">
        <f t="shared" si="225"/>
        <v>14000</v>
      </c>
      <c r="N1392" s="12">
        <f t="shared" si="226"/>
        <v>3.2407407407407405</v>
      </c>
    </row>
    <row r="1393" spans="1:14" ht="15.75">
      <c r="A1393" s="7">
        <v>9</v>
      </c>
      <c r="B1393" s="8">
        <v>53</v>
      </c>
      <c r="C1393" s="6" t="s">
        <v>20</v>
      </c>
      <c r="D1393" s="6" t="s">
        <v>21</v>
      </c>
      <c r="E1393" s="6" t="s">
        <v>24</v>
      </c>
      <c r="F1393" s="9">
        <v>1135</v>
      </c>
      <c r="G1393" s="9">
        <v>1115</v>
      </c>
      <c r="H1393" s="9">
        <v>1145</v>
      </c>
      <c r="I1393" s="9">
        <v>1155</v>
      </c>
      <c r="J1393" s="9">
        <v>1165</v>
      </c>
      <c r="K1393" s="9">
        <v>1115</v>
      </c>
      <c r="L1393" s="6">
        <v>1000</v>
      </c>
      <c r="M1393" s="11">
        <f t="shared" si="225"/>
        <v>-20000</v>
      </c>
      <c r="N1393" s="12">
        <f t="shared" si="226"/>
        <v>-1.762114537444934</v>
      </c>
    </row>
    <row r="1394" spans="1:14" ht="15.75">
      <c r="A1394" s="7">
        <v>10</v>
      </c>
      <c r="B1394" s="8">
        <v>53</v>
      </c>
      <c r="C1394" s="6" t="s">
        <v>20</v>
      </c>
      <c r="D1394" s="6" t="s">
        <v>21</v>
      </c>
      <c r="E1394" s="6" t="s">
        <v>225</v>
      </c>
      <c r="F1394" s="9">
        <v>217</v>
      </c>
      <c r="G1394" s="9">
        <v>221</v>
      </c>
      <c r="H1394" s="9">
        <v>220</v>
      </c>
      <c r="I1394" s="9">
        <v>223</v>
      </c>
      <c r="J1394" s="9">
        <v>226</v>
      </c>
      <c r="K1394" s="9">
        <v>220</v>
      </c>
      <c r="L1394" s="6">
        <v>1000</v>
      </c>
      <c r="M1394" s="11">
        <f t="shared" si="225"/>
        <v>3000</v>
      </c>
      <c r="N1394" s="12">
        <f t="shared" si="226"/>
        <v>1.3824884792626728</v>
      </c>
    </row>
    <row r="1395" spans="1:14" ht="15.75">
      <c r="A1395" s="7">
        <v>11</v>
      </c>
      <c r="B1395" s="8">
        <v>53</v>
      </c>
      <c r="C1395" s="6" t="s">
        <v>20</v>
      </c>
      <c r="D1395" s="6" t="s">
        <v>21</v>
      </c>
      <c r="E1395" s="6" t="s">
        <v>226</v>
      </c>
      <c r="F1395" s="9">
        <v>1004</v>
      </c>
      <c r="G1395" s="9">
        <v>984</v>
      </c>
      <c r="H1395" s="9">
        <v>1014</v>
      </c>
      <c r="I1395" s="9">
        <v>1024</v>
      </c>
      <c r="J1395" s="9">
        <v>1034</v>
      </c>
      <c r="K1395" s="9">
        <v>1024</v>
      </c>
      <c r="L1395" s="6">
        <v>1000</v>
      </c>
      <c r="M1395" s="11">
        <f t="shared" si="225"/>
        <v>20000</v>
      </c>
      <c r="N1395" s="12">
        <f t="shared" si="226"/>
        <v>1.9920318725099604</v>
      </c>
    </row>
    <row r="1396" spans="1:14" ht="15.75">
      <c r="A1396" s="7">
        <v>12</v>
      </c>
      <c r="B1396" s="8">
        <v>52</v>
      </c>
      <c r="C1396" s="6" t="s">
        <v>20</v>
      </c>
      <c r="D1396" s="6" t="s">
        <v>21</v>
      </c>
      <c r="E1396" s="6" t="s">
        <v>227</v>
      </c>
      <c r="F1396" s="9">
        <v>302</v>
      </c>
      <c r="G1396" s="9">
        <v>296</v>
      </c>
      <c r="H1396" s="9">
        <v>305</v>
      </c>
      <c r="I1396" s="9">
        <v>308</v>
      </c>
      <c r="J1396" s="9">
        <v>311</v>
      </c>
      <c r="K1396" s="9">
        <v>311</v>
      </c>
      <c r="L1396" s="6">
        <v>1000</v>
      </c>
      <c r="M1396" s="11">
        <f t="shared" si="225"/>
        <v>9000</v>
      </c>
      <c r="N1396" s="12">
        <f t="shared" si="226"/>
        <v>2.980132450331126</v>
      </c>
    </row>
    <row r="1397" spans="1:14" ht="15.75">
      <c r="A1397" s="7">
        <v>13</v>
      </c>
      <c r="B1397" s="8">
        <v>52</v>
      </c>
      <c r="C1397" s="6" t="s">
        <v>187</v>
      </c>
      <c r="D1397" s="6" t="s">
        <v>21</v>
      </c>
      <c r="E1397" s="6" t="s">
        <v>228</v>
      </c>
      <c r="F1397" s="9">
        <v>500</v>
      </c>
      <c r="G1397" s="9">
        <v>488</v>
      </c>
      <c r="H1397" s="9">
        <v>506</v>
      </c>
      <c r="I1397" s="9">
        <v>512</v>
      </c>
      <c r="J1397" s="9">
        <v>518</v>
      </c>
      <c r="K1397" s="9">
        <v>506</v>
      </c>
      <c r="L1397" s="6">
        <v>1000</v>
      </c>
      <c r="M1397" s="11">
        <f t="shared" si="225"/>
        <v>6000</v>
      </c>
      <c r="N1397" s="12">
        <f t="shared" si="226"/>
        <v>1.2</v>
      </c>
    </row>
    <row r="1398" spans="1:14" ht="15.75">
      <c r="A1398" s="7">
        <v>14</v>
      </c>
      <c r="B1398" s="8">
        <v>52</v>
      </c>
      <c r="C1398" s="6" t="s">
        <v>20</v>
      </c>
      <c r="D1398" s="6" t="s">
        <v>21</v>
      </c>
      <c r="E1398" s="6" t="s">
        <v>229</v>
      </c>
      <c r="F1398" s="9">
        <v>215</v>
      </c>
      <c r="G1398" s="9">
        <v>209</v>
      </c>
      <c r="H1398" s="9">
        <v>218</v>
      </c>
      <c r="I1398" s="9">
        <v>221</v>
      </c>
      <c r="J1398" s="9">
        <v>224</v>
      </c>
      <c r="K1398" s="9">
        <v>218</v>
      </c>
      <c r="L1398" s="6">
        <v>1000</v>
      </c>
      <c r="M1398" s="11">
        <f t="shared" si="225"/>
        <v>3000</v>
      </c>
      <c r="N1398" s="12">
        <f t="shared" si="226"/>
        <v>1.3953488372093024</v>
      </c>
    </row>
    <row r="1399" spans="1:14" ht="15.75">
      <c r="A1399" s="7">
        <v>15</v>
      </c>
      <c r="B1399" s="8">
        <v>52</v>
      </c>
      <c r="C1399" s="6" t="s">
        <v>20</v>
      </c>
      <c r="D1399" s="6" t="s">
        <v>21</v>
      </c>
      <c r="E1399" s="6" t="s">
        <v>45</v>
      </c>
      <c r="F1399" s="9">
        <v>142</v>
      </c>
      <c r="G1399" s="9">
        <v>136</v>
      </c>
      <c r="H1399" s="9">
        <v>145</v>
      </c>
      <c r="I1399" s="9">
        <v>148</v>
      </c>
      <c r="J1399" s="9">
        <v>151</v>
      </c>
      <c r="K1399" s="9">
        <v>136</v>
      </c>
      <c r="L1399" s="6">
        <v>1000</v>
      </c>
      <c r="M1399" s="11">
        <f t="shared" si="225"/>
        <v>-6000</v>
      </c>
      <c r="N1399" s="12">
        <f t="shared" si="226"/>
        <v>-4.225352112676057</v>
      </c>
    </row>
    <row r="1400" spans="1:14" ht="15.75">
      <c r="A1400" s="7">
        <v>16</v>
      </c>
      <c r="B1400" s="8">
        <v>52</v>
      </c>
      <c r="C1400" s="6" t="s">
        <v>20</v>
      </c>
      <c r="D1400" s="6" t="s">
        <v>21</v>
      </c>
      <c r="E1400" s="6" t="s">
        <v>230</v>
      </c>
      <c r="F1400" s="9">
        <v>502</v>
      </c>
      <c r="G1400" s="9">
        <v>490</v>
      </c>
      <c r="H1400" s="9">
        <v>507</v>
      </c>
      <c r="I1400" s="9">
        <v>512</v>
      </c>
      <c r="J1400" s="9">
        <v>517</v>
      </c>
      <c r="K1400" s="9">
        <v>507</v>
      </c>
      <c r="L1400" s="6">
        <v>1000</v>
      </c>
      <c r="M1400" s="11">
        <f t="shared" si="225"/>
        <v>5000</v>
      </c>
      <c r="N1400" s="12">
        <f t="shared" si="226"/>
        <v>0.9960159362549802</v>
      </c>
    </row>
    <row r="1401" spans="1:14" ht="15.75">
      <c r="A1401" s="7">
        <v>17</v>
      </c>
      <c r="B1401" s="8">
        <v>52</v>
      </c>
      <c r="C1401" s="6" t="s">
        <v>20</v>
      </c>
      <c r="D1401" s="6" t="s">
        <v>21</v>
      </c>
      <c r="E1401" s="6" t="s">
        <v>231</v>
      </c>
      <c r="F1401" s="9">
        <v>400</v>
      </c>
      <c r="G1401" s="9">
        <v>392</v>
      </c>
      <c r="H1401" s="9">
        <v>404</v>
      </c>
      <c r="I1401" s="9">
        <v>408</v>
      </c>
      <c r="J1401" s="9">
        <v>412</v>
      </c>
      <c r="K1401" s="9">
        <v>404</v>
      </c>
      <c r="L1401" s="6">
        <v>1000</v>
      </c>
      <c r="M1401" s="11">
        <f t="shared" si="225"/>
        <v>4000</v>
      </c>
      <c r="N1401" s="12">
        <f t="shared" si="226"/>
        <v>1</v>
      </c>
    </row>
    <row r="1402" spans="1:14" ht="15.75">
      <c r="A1402" s="7">
        <v>18</v>
      </c>
      <c r="B1402" s="8">
        <v>52</v>
      </c>
      <c r="C1402" s="6" t="s">
        <v>20</v>
      </c>
      <c r="D1402" s="6" t="s">
        <v>21</v>
      </c>
      <c r="E1402" s="6" t="s">
        <v>126</v>
      </c>
      <c r="F1402" s="9">
        <v>540</v>
      </c>
      <c r="G1402" s="9">
        <v>535</v>
      </c>
      <c r="H1402" s="9">
        <v>545</v>
      </c>
      <c r="I1402" s="9">
        <v>550</v>
      </c>
      <c r="J1402" s="9">
        <v>555</v>
      </c>
      <c r="K1402" s="9">
        <v>555</v>
      </c>
      <c r="L1402" s="6">
        <v>1000</v>
      </c>
      <c r="M1402" s="11">
        <f t="shared" si="225"/>
        <v>15000</v>
      </c>
      <c r="N1402" s="12">
        <f t="shared" si="226"/>
        <v>2.7777777777777777</v>
      </c>
    </row>
    <row r="1403" spans="1:14" ht="15.75">
      <c r="A1403" s="7">
        <v>19</v>
      </c>
      <c r="B1403" s="8">
        <v>51</v>
      </c>
      <c r="C1403" s="6" t="s">
        <v>187</v>
      </c>
      <c r="D1403" s="6" t="s">
        <v>21</v>
      </c>
      <c r="E1403" s="6" t="s">
        <v>232</v>
      </c>
      <c r="F1403" s="9">
        <v>152</v>
      </c>
      <c r="G1403" s="9">
        <v>147</v>
      </c>
      <c r="H1403" s="9">
        <v>155</v>
      </c>
      <c r="I1403" s="9">
        <v>158</v>
      </c>
      <c r="J1403" s="9">
        <v>161</v>
      </c>
      <c r="K1403" s="9">
        <v>155</v>
      </c>
      <c r="L1403" s="6">
        <v>1000</v>
      </c>
      <c r="M1403" s="11">
        <f t="shared" si="225"/>
        <v>3000</v>
      </c>
      <c r="N1403" s="12">
        <f t="shared" si="226"/>
        <v>1.9736842105263157</v>
      </c>
    </row>
    <row r="1404" spans="1:14" ht="15.75">
      <c r="A1404" s="7">
        <v>20</v>
      </c>
      <c r="B1404" s="8">
        <v>51</v>
      </c>
      <c r="C1404" s="6" t="s">
        <v>20</v>
      </c>
      <c r="D1404" s="6" t="s">
        <v>21</v>
      </c>
      <c r="E1404" s="6" t="s">
        <v>222</v>
      </c>
      <c r="F1404" s="9">
        <v>460</v>
      </c>
      <c r="G1404" s="9">
        <v>450</v>
      </c>
      <c r="H1404" s="9">
        <v>465</v>
      </c>
      <c r="I1404" s="9">
        <v>470</v>
      </c>
      <c r="J1404" s="9">
        <v>475</v>
      </c>
      <c r="K1404" s="9">
        <v>464.3</v>
      </c>
      <c r="L1404" s="6">
        <v>1000</v>
      </c>
      <c r="M1404" s="11">
        <f t="shared" si="225"/>
        <v>4300.000000000011</v>
      </c>
      <c r="N1404" s="12">
        <f t="shared" si="226"/>
        <v>0.9347826086956545</v>
      </c>
    </row>
    <row r="1405" spans="1:14" ht="15.75">
      <c r="A1405" s="7">
        <v>21</v>
      </c>
      <c r="B1405" s="8">
        <v>51</v>
      </c>
      <c r="C1405" s="6" t="s">
        <v>20</v>
      </c>
      <c r="D1405" s="6" t="s">
        <v>21</v>
      </c>
      <c r="E1405" s="6" t="s">
        <v>233</v>
      </c>
      <c r="F1405" s="9">
        <v>161</v>
      </c>
      <c r="G1405" s="9">
        <v>155</v>
      </c>
      <c r="H1405" s="9">
        <v>164</v>
      </c>
      <c r="I1405" s="9">
        <v>167</v>
      </c>
      <c r="J1405" s="9">
        <v>170</v>
      </c>
      <c r="K1405" s="9">
        <v>164</v>
      </c>
      <c r="L1405" s="6">
        <v>1000</v>
      </c>
      <c r="M1405" s="11">
        <f t="shared" si="225"/>
        <v>3000</v>
      </c>
      <c r="N1405" s="12">
        <f t="shared" si="226"/>
        <v>1.8633540372670807</v>
      </c>
    </row>
    <row r="1406" spans="1:14" ht="15.75">
      <c r="A1406" s="7">
        <v>22</v>
      </c>
      <c r="B1406" s="8">
        <v>51</v>
      </c>
      <c r="C1406" s="6" t="s">
        <v>20</v>
      </c>
      <c r="D1406" s="6" t="s">
        <v>94</v>
      </c>
      <c r="E1406" s="6" t="s">
        <v>228</v>
      </c>
      <c r="F1406" s="9">
        <v>487</v>
      </c>
      <c r="G1406" s="9">
        <v>497</v>
      </c>
      <c r="H1406" s="9">
        <v>482</v>
      </c>
      <c r="I1406" s="9">
        <v>477</v>
      </c>
      <c r="J1406" s="9">
        <v>472</v>
      </c>
      <c r="K1406" s="9">
        <v>482</v>
      </c>
      <c r="L1406" s="6">
        <v>1000</v>
      </c>
      <c r="M1406" s="11">
        <f t="shared" si="225"/>
        <v>5000</v>
      </c>
      <c r="N1406" s="12">
        <f t="shared" si="226"/>
        <v>1.0266940451745379</v>
      </c>
    </row>
    <row r="1407" spans="1:14" ht="15.75">
      <c r="A1407" s="7">
        <v>23</v>
      </c>
      <c r="B1407" s="8">
        <v>48</v>
      </c>
      <c r="C1407" s="6" t="s">
        <v>20</v>
      </c>
      <c r="D1407" s="6" t="s">
        <v>21</v>
      </c>
      <c r="E1407" s="6" t="s">
        <v>234</v>
      </c>
      <c r="F1407" s="9">
        <v>430</v>
      </c>
      <c r="G1407" s="9">
        <v>422</v>
      </c>
      <c r="H1407" s="9">
        <v>434</v>
      </c>
      <c r="I1407" s="9">
        <v>438</v>
      </c>
      <c r="J1407" s="9">
        <v>442</v>
      </c>
      <c r="K1407" s="9">
        <v>434</v>
      </c>
      <c r="L1407" s="6">
        <v>1000</v>
      </c>
      <c r="M1407" s="11">
        <f t="shared" si="225"/>
        <v>4000</v>
      </c>
      <c r="N1407" s="12">
        <f t="shared" si="226"/>
        <v>0.9302325581395349</v>
      </c>
    </row>
    <row r="1408" spans="1:14" ht="15.75">
      <c r="A1408" s="7">
        <v>24</v>
      </c>
      <c r="B1408" s="8">
        <v>48</v>
      </c>
      <c r="C1408" s="6" t="s">
        <v>20</v>
      </c>
      <c r="D1408" s="6" t="s">
        <v>21</v>
      </c>
      <c r="E1408" s="6" t="s">
        <v>235</v>
      </c>
      <c r="F1408" s="9">
        <v>856.3</v>
      </c>
      <c r="G1408" s="9">
        <v>840</v>
      </c>
      <c r="H1408" s="9">
        <v>865</v>
      </c>
      <c r="I1408" s="9">
        <v>873</v>
      </c>
      <c r="J1408" s="9">
        <v>881</v>
      </c>
      <c r="K1408" s="9">
        <v>873</v>
      </c>
      <c r="L1408" s="6">
        <v>1000</v>
      </c>
      <c r="M1408" s="11">
        <f t="shared" si="225"/>
        <v>16700.000000000044</v>
      </c>
      <c r="N1408" s="12">
        <f t="shared" si="226"/>
        <v>1.9502510802288968</v>
      </c>
    </row>
    <row r="1409" spans="1:14" ht="15.75">
      <c r="A1409" s="7">
        <v>25</v>
      </c>
      <c r="B1409" s="8">
        <v>48</v>
      </c>
      <c r="C1409" s="6" t="s">
        <v>20</v>
      </c>
      <c r="D1409" s="6" t="s">
        <v>21</v>
      </c>
      <c r="E1409" s="6" t="s">
        <v>236</v>
      </c>
      <c r="F1409" s="9">
        <v>312</v>
      </c>
      <c r="G1409" s="9">
        <v>305</v>
      </c>
      <c r="H1409" s="9">
        <v>316</v>
      </c>
      <c r="I1409" s="9">
        <v>319</v>
      </c>
      <c r="J1409" s="9">
        <v>322</v>
      </c>
      <c r="K1409" s="9">
        <v>322</v>
      </c>
      <c r="L1409" s="6">
        <v>1000</v>
      </c>
      <c r="M1409" s="11">
        <f t="shared" si="225"/>
        <v>10000</v>
      </c>
      <c r="N1409" s="12">
        <f t="shared" si="226"/>
        <v>3.205128205128205</v>
      </c>
    </row>
    <row r="1410" spans="1:14" ht="15.75">
      <c r="A1410" s="7">
        <v>26</v>
      </c>
      <c r="B1410" s="8">
        <v>47</v>
      </c>
      <c r="C1410" s="6" t="s">
        <v>20</v>
      </c>
      <c r="D1410" s="6" t="s">
        <v>21</v>
      </c>
      <c r="E1410" s="6" t="s">
        <v>237</v>
      </c>
      <c r="F1410" s="9">
        <v>118</v>
      </c>
      <c r="G1410" s="9">
        <v>112</v>
      </c>
      <c r="H1410" s="9">
        <v>121</v>
      </c>
      <c r="I1410" s="9">
        <v>124</v>
      </c>
      <c r="J1410" s="9">
        <v>127</v>
      </c>
      <c r="K1410" s="9">
        <v>121</v>
      </c>
      <c r="L1410" s="6">
        <v>1000</v>
      </c>
      <c r="M1410" s="11">
        <f t="shared" si="225"/>
        <v>3000</v>
      </c>
      <c r="N1410" s="12">
        <f t="shared" si="226"/>
        <v>2.5423728813559325</v>
      </c>
    </row>
    <row r="1411" spans="1:14" ht="15.75">
      <c r="A1411" s="7">
        <v>27</v>
      </c>
      <c r="B1411" s="8">
        <v>47</v>
      </c>
      <c r="C1411" s="6" t="s">
        <v>20</v>
      </c>
      <c r="D1411" s="6" t="s">
        <v>21</v>
      </c>
      <c r="E1411" s="6" t="s">
        <v>238</v>
      </c>
      <c r="F1411" s="9">
        <v>304.3</v>
      </c>
      <c r="G1411" s="9">
        <v>298</v>
      </c>
      <c r="H1411" s="9">
        <v>307</v>
      </c>
      <c r="I1411" s="9">
        <v>311</v>
      </c>
      <c r="J1411" s="9">
        <v>315</v>
      </c>
      <c r="K1411" s="9">
        <v>298</v>
      </c>
      <c r="L1411" s="6">
        <v>1000</v>
      </c>
      <c r="M1411" s="11">
        <f t="shared" si="225"/>
        <v>-6300.000000000011</v>
      </c>
      <c r="N1411" s="12">
        <f t="shared" si="226"/>
        <v>-2.0703253368386494</v>
      </c>
    </row>
    <row r="1412" spans="1:14" ht="15.75">
      <c r="A1412" s="7">
        <v>28</v>
      </c>
      <c r="B1412" s="8">
        <v>47</v>
      </c>
      <c r="C1412" s="6" t="s">
        <v>20</v>
      </c>
      <c r="D1412" s="6" t="s">
        <v>21</v>
      </c>
      <c r="E1412" s="6" t="s">
        <v>66</v>
      </c>
      <c r="F1412" s="9">
        <v>290</v>
      </c>
      <c r="G1412" s="9">
        <v>284</v>
      </c>
      <c r="H1412" s="9">
        <v>293</v>
      </c>
      <c r="I1412" s="9">
        <v>296</v>
      </c>
      <c r="J1412" s="9">
        <v>299</v>
      </c>
      <c r="K1412" s="9">
        <v>296</v>
      </c>
      <c r="L1412" s="6">
        <v>1000</v>
      </c>
      <c r="M1412" s="11">
        <f t="shared" si="225"/>
        <v>6000</v>
      </c>
      <c r="N1412" s="12">
        <f t="shared" si="226"/>
        <v>2.0689655172413794</v>
      </c>
    </row>
    <row r="1413" spans="1:14" ht="15.75">
      <c r="A1413" s="7">
        <v>29</v>
      </c>
      <c r="B1413" s="8">
        <v>42781</v>
      </c>
      <c r="C1413" s="6" t="s">
        <v>20</v>
      </c>
      <c r="D1413" s="6" t="s">
        <v>21</v>
      </c>
      <c r="E1413" s="6" t="s">
        <v>239</v>
      </c>
      <c r="F1413" s="9">
        <v>414</v>
      </c>
      <c r="G1413" s="9">
        <v>406</v>
      </c>
      <c r="H1413" s="9">
        <v>418</v>
      </c>
      <c r="I1413" s="9">
        <v>422</v>
      </c>
      <c r="J1413" s="9">
        <v>426</v>
      </c>
      <c r="K1413" s="9">
        <v>411</v>
      </c>
      <c r="L1413" s="6">
        <v>1000</v>
      </c>
      <c r="M1413" s="11">
        <f t="shared" si="225"/>
        <v>-3000</v>
      </c>
      <c r="N1413" s="12">
        <f t="shared" si="226"/>
        <v>-0.7246376811594204</v>
      </c>
    </row>
    <row r="1414" spans="1:14" ht="15.75">
      <c r="A1414" s="7">
        <v>30</v>
      </c>
      <c r="B1414" s="8">
        <v>42781</v>
      </c>
      <c r="C1414" s="6" t="s">
        <v>20</v>
      </c>
      <c r="D1414" s="6" t="s">
        <v>94</v>
      </c>
      <c r="E1414" s="6" t="s">
        <v>57</v>
      </c>
      <c r="F1414" s="9">
        <v>703</v>
      </c>
      <c r="G1414" s="9">
        <v>718</v>
      </c>
      <c r="H1414" s="9">
        <v>696</v>
      </c>
      <c r="I1414" s="9">
        <v>690</v>
      </c>
      <c r="J1414" s="9">
        <v>682</v>
      </c>
      <c r="K1414" s="9">
        <v>709</v>
      </c>
      <c r="L1414" s="6">
        <v>1000</v>
      </c>
      <c r="M1414" s="11">
        <f t="shared" si="225"/>
        <v>-6000</v>
      </c>
      <c r="N1414" s="12">
        <f t="shared" si="226"/>
        <v>-0.8534850640113798</v>
      </c>
    </row>
    <row r="1415" spans="1:14" ht="15.75">
      <c r="A1415" s="7">
        <v>31</v>
      </c>
      <c r="B1415" s="8">
        <v>42781</v>
      </c>
      <c r="C1415" s="6" t="s">
        <v>20</v>
      </c>
      <c r="D1415" s="6" t="s">
        <v>21</v>
      </c>
      <c r="E1415" s="6" t="s">
        <v>203</v>
      </c>
      <c r="F1415" s="9">
        <v>438</v>
      </c>
      <c r="G1415" s="9">
        <v>425</v>
      </c>
      <c r="H1415" s="9">
        <v>443</v>
      </c>
      <c r="I1415" s="9">
        <v>448</v>
      </c>
      <c r="J1415" s="9">
        <v>453</v>
      </c>
      <c r="K1415" s="9">
        <v>443</v>
      </c>
      <c r="L1415" s="6">
        <v>1000</v>
      </c>
      <c r="M1415" s="11">
        <f t="shared" si="225"/>
        <v>5000</v>
      </c>
      <c r="N1415" s="12">
        <f t="shared" si="226"/>
        <v>1.1415525114155252</v>
      </c>
    </row>
    <row r="1416" spans="1:14" ht="15.75">
      <c r="A1416" s="7">
        <v>32</v>
      </c>
      <c r="B1416" s="8">
        <v>46</v>
      </c>
      <c r="C1416" s="6" t="s">
        <v>20</v>
      </c>
      <c r="D1416" s="6" t="s">
        <v>94</v>
      </c>
      <c r="E1416" s="6" t="s">
        <v>88</v>
      </c>
      <c r="F1416" s="9">
        <v>415</v>
      </c>
      <c r="G1416" s="9">
        <v>423</v>
      </c>
      <c r="H1416" s="9">
        <v>411</v>
      </c>
      <c r="I1416" s="9">
        <v>407</v>
      </c>
      <c r="J1416" s="9">
        <v>403</v>
      </c>
      <c r="K1416" s="9">
        <v>411</v>
      </c>
      <c r="L1416" s="6">
        <v>1000</v>
      </c>
      <c r="M1416" s="11">
        <f t="shared" si="225"/>
        <v>4000</v>
      </c>
      <c r="N1416" s="12">
        <f t="shared" si="226"/>
        <v>0.9638554216867469</v>
      </c>
    </row>
    <row r="1417" spans="1:14" ht="15.75">
      <c r="A1417" s="7">
        <v>33</v>
      </c>
      <c r="B1417" s="8">
        <v>45</v>
      </c>
      <c r="C1417" s="6" t="s">
        <v>20</v>
      </c>
      <c r="D1417" s="6" t="s">
        <v>21</v>
      </c>
      <c r="E1417" s="6" t="s">
        <v>240</v>
      </c>
      <c r="F1417" s="9">
        <v>70</v>
      </c>
      <c r="G1417" s="9">
        <v>66</v>
      </c>
      <c r="H1417" s="9">
        <v>72</v>
      </c>
      <c r="I1417" s="9">
        <v>74</v>
      </c>
      <c r="J1417" s="9">
        <v>76</v>
      </c>
      <c r="K1417" s="9">
        <v>68</v>
      </c>
      <c r="L1417" s="6">
        <v>1000</v>
      </c>
      <c r="M1417" s="11">
        <f t="shared" si="225"/>
        <v>-2000</v>
      </c>
      <c r="N1417" s="12">
        <f t="shared" si="226"/>
        <v>-2.857142857142857</v>
      </c>
    </row>
    <row r="1418" spans="1:14" ht="15.75">
      <c r="A1418" s="7">
        <v>34</v>
      </c>
      <c r="B1418" s="8">
        <v>45</v>
      </c>
      <c r="C1418" s="6" t="s">
        <v>20</v>
      </c>
      <c r="D1418" s="6" t="s">
        <v>21</v>
      </c>
      <c r="E1418" s="6" t="s">
        <v>241</v>
      </c>
      <c r="F1418" s="9">
        <v>108</v>
      </c>
      <c r="G1418" s="9">
        <v>105</v>
      </c>
      <c r="H1418" s="9">
        <v>110</v>
      </c>
      <c r="I1418" s="9">
        <v>112</v>
      </c>
      <c r="J1418" s="9">
        <v>114</v>
      </c>
      <c r="K1418" s="9">
        <v>114</v>
      </c>
      <c r="L1418" s="6">
        <v>1000</v>
      </c>
      <c r="M1418" s="11">
        <f t="shared" si="225"/>
        <v>6000</v>
      </c>
      <c r="N1418" s="12">
        <f t="shared" si="226"/>
        <v>5.555555555555555</v>
      </c>
    </row>
    <row r="1419" spans="1:14" ht="15.75">
      <c r="A1419" s="7">
        <v>35</v>
      </c>
      <c r="B1419" s="8">
        <v>45</v>
      </c>
      <c r="C1419" s="6" t="s">
        <v>20</v>
      </c>
      <c r="D1419" s="6" t="s">
        <v>21</v>
      </c>
      <c r="E1419" s="6" t="s">
        <v>242</v>
      </c>
      <c r="F1419" s="9">
        <v>445</v>
      </c>
      <c r="G1419" s="9">
        <v>435</v>
      </c>
      <c r="H1419" s="9">
        <v>450</v>
      </c>
      <c r="I1419" s="9">
        <v>455</v>
      </c>
      <c r="J1419" s="9">
        <v>460</v>
      </c>
      <c r="K1419" s="9">
        <v>455</v>
      </c>
      <c r="L1419" s="6">
        <v>1000</v>
      </c>
      <c r="M1419" s="11">
        <f t="shared" si="225"/>
        <v>10000</v>
      </c>
      <c r="N1419" s="12">
        <f t="shared" si="226"/>
        <v>2.2471910112359548</v>
      </c>
    </row>
    <row r="1420" spans="1:14" ht="15.75">
      <c r="A1420" s="7">
        <v>36</v>
      </c>
      <c r="B1420" s="8">
        <v>45</v>
      </c>
      <c r="C1420" s="6" t="s">
        <v>20</v>
      </c>
      <c r="D1420" s="6" t="s">
        <v>21</v>
      </c>
      <c r="E1420" s="6" t="s">
        <v>243</v>
      </c>
      <c r="F1420" s="9">
        <v>873</v>
      </c>
      <c r="G1420" s="9">
        <v>855</v>
      </c>
      <c r="H1420" s="9">
        <v>881</v>
      </c>
      <c r="I1420" s="9">
        <v>890</v>
      </c>
      <c r="J1420" s="9">
        <v>898</v>
      </c>
      <c r="K1420" s="9">
        <v>898</v>
      </c>
      <c r="L1420" s="6">
        <v>1000</v>
      </c>
      <c r="M1420" s="11">
        <f t="shared" si="225"/>
        <v>25000</v>
      </c>
      <c r="N1420" s="12">
        <f t="shared" si="226"/>
        <v>2.86368843069874</v>
      </c>
    </row>
    <row r="1421" spans="1:14" ht="15.75">
      <c r="A1421" s="7">
        <v>37</v>
      </c>
      <c r="B1421" s="8">
        <v>42779</v>
      </c>
      <c r="C1421" s="6" t="s">
        <v>244</v>
      </c>
      <c r="D1421" s="6" t="s">
        <v>21</v>
      </c>
      <c r="E1421" s="6" t="s">
        <v>245</v>
      </c>
      <c r="F1421" s="9">
        <v>400</v>
      </c>
      <c r="G1421" s="9">
        <v>385</v>
      </c>
      <c r="H1421" s="9">
        <v>408</v>
      </c>
      <c r="I1421" s="9">
        <v>416</v>
      </c>
      <c r="J1421" s="9">
        <v>424</v>
      </c>
      <c r="K1421" s="9">
        <v>416</v>
      </c>
      <c r="L1421" s="6">
        <v>1000</v>
      </c>
      <c r="M1421" s="11">
        <f t="shared" si="225"/>
        <v>16000</v>
      </c>
      <c r="N1421" s="12">
        <f t="shared" si="226"/>
        <v>4</v>
      </c>
    </row>
    <row r="1422" spans="1:14" ht="15.75">
      <c r="A1422" s="7">
        <v>38</v>
      </c>
      <c r="B1422" s="8">
        <v>42776</v>
      </c>
      <c r="C1422" s="6" t="s">
        <v>20</v>
      </c>
      <c r="D1422" s="6" t="s">
        <v>21</v>
      </c>
      <c r="E1422" s="6" t="s">
        <v>246</v>
      </c>
      <c r="F1422" s="9">
        <v>322.3</v>
      </c>
      <c r="G1422" s="9">
        <v>314</v>
      </c>
      <c r="H1422" s="9">
        <v>326</v>
      </c>
      <c r="I1422" s="9">
        <v>330</v>
      </c>
      <c r="J1422" s="9">
        <v>334</v>
      </c>
      <c r="K1422" s="9">
        <v>314</v>
      </c>
      <c r="L1422" s="6">
        <v>1000</v>
      </c>
      <c r="M1422" s="11">
        <f t="shared" si="225"/>
        <v>-8300.000000000011</v>
      </c>
      <c r="N1422" s="12">
        <f t="shared" si="226"/>
        <v>-2.575240459199507</v>
      </c>
    </row>
    <row r="1423" spans="1:14" ht="15.75">
      <c r="A1423" s="7">
        <v>39</v>
      </c>
      <c r="B1423" s="8">
        <v>42776</v>
      </c>
      <c r="C1423" s="6" t="s">
        <v>20</v>
      </c>
      <c r="D1423" s="6" t="s">
        <v>21</v>
      </c>
      <c r="E1423" s="6" t="s">
        <v>247</v>
      </c>
      <c r="F1423" s="9">
        <v>200</v>
      </c>
      <c r="G1423" s="9">
        <v>194</v>
      </c>
      <c r="H1423" s="9">
        <v>204</v>
      </c>
      <c r="I1423" s="9">
        <v>208</v>
      </c>
      <c r="J1423" s="9">
        <v>212</v>
      </c>
      <c r="K1423" s="9">
        <v>208</v>
      </c>
      <c r="L1423" s="6">
        <v>1000</v>
      </c>
      <c r="M1423" s="11">
        <f t="shared" si="225"/>
        <v>8000</v>
      </c>
      <c r="N1423" s="12">
        <f t="shared" si="226"/>
        <v>4</v>
      </c>
    </row>
    <row r="1424" spans="1:14" ht="15.75">
      <c r="A1424" s="7">
        <v>40</v>
      </c>
      <c r="B1424" s="8">
        <v>42775</v>
      </c>
      <c r="C1424" s="6" t="s">
        <v>20</v>
      </c>
      <c r="D1424" s="6" t="s">
        <v>21</v>
      </c>
      <c r="E1424" s="6" t="s">
        <v>236</v>
      </c>
      <c r="F1424" s="9">
        <v>302</v>
      </c>
      <c r="G1424" s="9">
        <v>296</v>
      </c>
      <c r="H1424" s="9">
        <v>305</v>
      </c>
      <c r="I1424" s="9">
        <v>308</v>
      </c>
      <c r="J1424" s="9">
        <v>311</v>
      </c>
      <c r="K1424" s="9">
        <v>305</v>
      </c>
      <c r="L1424" s="6">
        <v>1000</v>
      </c>
      <c r="M1424" s="11">
        <f t="shared" si="225"/>
        <v>3000</v>
      </c>
      <c r="N1424" s="12">
        <f t="shared" si="226"/>
        <v>0.9933774834437086</v>
      </c>
    </row>
    <row r="1425" spans="1:14" ht="15.75">
      <c r="A1425" s="7">
        <v>41</v>
      </c>
      <c r="B1425" s="8">
        <v>42775</v>
      </c>
      <c r="C1425" s="6" t="s">
        <v>20</v>
      </c>
      <c r="D1425" s="6" t="s">
        <v>21</v>
      </c>
      <c r="E1425" s="6" t="s">
        <v>248</v>
      </c>
      <c r="F1425" s="9">
        <v>228</v>
      </c>
      <c r="G1425" s="9">
        <v>220</v>
      </c>
      <c r="H1425" s="9">
        <v>232</v>
      </c>
      <c r="I1425" s="9">
        <v>236</v>
      </c>
      <c r="J1425" s="9">
        <v>240</v>
      </c>
      <c r="K1425" s="9">
        <v>232</v>
      </c>
      <c r="L1425" s="6">
        <v>1000</v>
      </c>
      <c r="M1425" s="11">
        <f t="shared" si="225"/>
        <v>4000</v>
      </c>
      <c r="N1425" s="12">
        <f t="shared" si="226"/>
        <v>1.7543859649122808</v>
      </c>
    </row>
    <row r="1426" spans="1:14" ht="15.75">
      <c r="A1426" s="7">
        <v>42</v>
      </c>
      <c r="B1426" s="8">
        <v>42775</v>
      </c>
      <c r="C1426" s="6" t="s">
        <v>20</v>
      </c>
      <c r="D1426" s="6" t="s">
        <v>21</v>
      </c>
      <c r="E1426" s="6" t="s">
        <v>249</v>
      </c>
      <c r="F1426" s="9">
        <v>142</v>
      </c>
      <c r="G1426" s="9">
        <v>136</v>
      </c>
      <c r="H1426" s="9">
        <v>145</v>
      </c>
      <c r="I1426" s="9">
        <v>148</v>
      </c>
      <c r="J1426" s="9">
        <v>151</v>
      </c>
      <c r="K1426" s="9">
        <v>148</v>
      </c>
      <c r="L1426" s="6">
        <v>1000</v>
      </c>
      <c r="M1426" s="11">
        <f t="shared" si="225"/>
        <v>6000</v>
      </c>
      <c r="N1426" s="12">
        <f t="shared" si="226"/>
        <v>4.225352112676057</v>
      </c>
    </row>
    <row r="1427" spans="1:14" ht="15.75">
      <c r="A1427" s="7">
        <v>43</v>
      </c>
      <c r="B1427" s="8">
        <v>42775</v>
      </c>
      <c r="C1427" s="6" t="s">
        <v>20</v>
      </c>
      <c r="D1427" s="6" t="s">
        <v>21</v>
      </c>
      <c r="E1427" s="6" t="s">
        <v>203</v>
      </c>
      <c r="F1427" s="9">
        <v>415</v>
      </c>
      <c r="G1427" s="9">
        <v>411</v>
      </c>
      <c r="H1427" s="9">
        <v>417</v>
      </c>
      <c r="I1427" s="9">
        <v>419</v>
      </c>
      <c r="J1427" s="9">
        <v>421</v>
      </c>
      <c r="K1427" s="9">
        <v>421</v>
      </c>
      <c r="L1427" s="6">
        <v>1200</v>
      </c>
      <c r="M1427" s="11">
        <f t="shared" si="225"/>
        <v>7200</v>
      </c>
      <c r="N1427" s="12">
        <f t="shared" si="226"/>
        <v>1.4457831325301203</v>
      </c>
    </row>
    <row r="1428" spans="1:14" ht="15.75">
      <c r="A1428" s="7">
        <v>44</v>
      </c>
      <c r="B1428" s="8">
        <v>42774</v>
      </c>
      <c r="C1428" s="6" t="s">
        <v>20</v>
      </c>
      <c r="D1428" s="6" t="s">
        <v>21</v>
      </c>
      <c r="E1428" s="6" t="s">
        <v>80</v>
      </c>
      <c r="F1428" s="9">
        <v>1500</v>
      </c>
      <c r="G1428" s="9">
        <v>1470</v>
      </c>
      <c r="H1428" s="9">
        <v>1515</v>
      </c>
      <c r="I1428" s="9">
        <v>1530</v>
      </c>
      <c r="J1428" s="9">
        <v>1545</v>
      </c>
      <c r="K1428" s="9">
        <v>1470</v>
      </c>
      <c r="L1428" s="6">
        <v>1000</v>
      </c>
      <c r="M1428" s="11">
        <f t="shared" si="225"/>
        <v>-30000</v>
      </c>
      <c r="N1428" s="12">
        <f t="shared" si="226"/>
        <v>-2</v>
      </c>
    </row>
    <row r="1429" spans="1:14" ht="15.75">
      <c r="A1429" s="7">
        <v>45</v>
      </c>
      <c r="B1429" s="8">
        <v>42774</v>
      </c>
      <c r="C1429" s="6" t="s">
        <v>20</v>
      </c>
      <c r="D1429" s="6" t="s">
        <v>21</v>
      </c>
      <c r="E1429" s="6" t="s">
        <v>250</v>
      </c>
      <c r="F1429" s="9">
        <v>566</v>
      </c>
      <c r="G1429" s="9">
        <v>556</v>
      </c>
      <c r="H1429" s="9">
        <v>571</v>
      </c>
      <c r="I1429" s="9">
        <v>576</v>
      </c>
      <c r="J1429" s="9">
        <v>581</v>
      </c>
      <c r="K1429" s="9">
        <v>571</v>
      </c>
      <c r="L1429" s="6">
        <v>1000</v>
      </c>
      <c r="M1429" s="11">
        <f t="shared" si="225"/>
        <v>5000</v>
      </c>
      <c r="N1429" s="12">
        <f t="shared" si="226"/>
        <v>0.8833922261484098</v>
      </c>
    </row>
    <row r="1430" spans="1:14" ht="15.75">
      <c r="A1430" s="7">
        <v>46</v>
      </c>
      <c r="B1430" s="8">
        <v>42774</v>
      </c>
      <c r="C1430" s="6" t="s">
        <v>20</v>
      </c>
      <c r="D1430" s="6" t="s">
        <v>21</v>
      </c>
      <c r="E1430" s="6" t="s">
        <v>100</v>
      </c>
      <c r="F1430" s="9">
        <v>440</v>
      </c>
      <c r="G1430" s="9">
        <v>430</v>
      </c>
      <c r="H1430" s="9">
        <v>445</v>
      </c>
      <c r="I1430" s="9">
        <v>450</v>
      </c>
      <c r="J1430" s="9">
        <v>455</v>
      </c>
      <c r="K1430" s="9">
        <v>445</v>
      </c>
      <c r="L1430" s="6">
        <v>1000</v>
      </c>
      <c r="M1430" s="11">
        <f t="shared" si="225"/>
        <v>5000</v>
      </c>
      <c r="N1430" s="12">
        <f t="shared" si="226"/>
        <v>1.1363636363636362</v>
      </c>
    </row>
    <row r="1431" spans="1:14" ht="15.75">
      <c r="A1431" s="7">
        <v>47</v>
      </c>
      <c r="B1431" s="8">
        <v>42774</v>
      </c>
      <c r="C1431" s="6" t="s">
        <v>20</v>
      </c>
      <c r="D1431" s="6" t="s">
        <v>21</v>
      </c>
      <c r="E1431" s="6" t="s">
        <v>251</v>
      </c>
      <c r="F1431" s="9">
        <v>145.7</v>
      </c>
      <c r="G1431" s="9">
        <v>142.5</v>
      </c>
      <c r="H1431" s="9">
        <v>148.5</v>
      </c>
      <c r="I1431" s="9">
        <v>151.5</v>
      </c>
      <c r="J1431" s="9">
        <v>154.5</v>
      </c>
      <c r="K1431" s="9">
        <v>148.5</v>
      </c>
      <c r="L1431" s="6">
        <v>1000</v>
      </c>
      <c r="M1431" s="11">
        <f t="shared" si="225"/>
        <v>2800.0000000000114</v>
      </c>
      <c r="N1431" s="12">
        <f t="shared" si="226"/>
        <v>1.9217570350034396</v>
      </c>
    </row>
    <row r="1432" spans="1:14" ht="15.75">
      <c r="A1432" s="7">
        <v>48</v>
      </c>
      <c r="B1432" s="8">
        <v>42773</v>
      </c>
      <c r="C1432" s="6" t="s">
        <v>20</v>
      </c>
      <c r="D1432" s="6" t="s">
        <v>21</v>
      </c>
      <c r="E1432" s="6" t="s">
        <v>252</v>
      </c>
      <c r="F1432" s="9">
        <v>168</v>
      </c>
      <c r="G1432" s="9">
        <v>163</v>
      </c>
      <c r="H1432" s="9">
        <v>171</v>
      </c>
      <c r="I1432" s="9">
        <v>174</v>
      </c>
      <c r="J1432" s="9">
        <v>177</v>
      </c>
      <c r="K1432" s="9">
        <v>163</v>
      </c>
      <c r="L1432" s="6">
        <v>1000</v>
      </c>
      <c r="M1432" s="11">
        <f t="shared" si="225"/>
        <v>-5000</v>
      </c>
      <c r="N1432" s="12">
        <f t="shared" si="226"/>
        <v>-2.9761904761904763</v>
      </c>
    </row>
    <row r="1433" spans="1:14" ht="15.75">
      <c r="A1433" s="7">
        <v>49</v>
      </c>
      <c r="B1433" s="8">
        <v>42773</v>
      </c>
      <c r="C1433" s="6" t="s">
        <v>20</v>
      </c>
      <c r="D1433" s="6" t="s">
        <v>21</v>
      </c>
      <c r="E1433" s="6" t="s">
        <v>253</v>
      </c>
      <c r="F1433" s="9">
        <v>584</v>
      </c>
      <c r="G1433" s="9">
        <v>572</v>
      </c>
      <c r="H1433" s="9">
        <v>590</v>
      </c>
      <c r="I1433" s="9">
        <v>595</v>
      </c>
      <c r="J1433" s="9">
        <v>601</v>
      </c>
      <c r="K1433" s="9">
        <v>572</v>
      </c>
      <c r="L1433" s="6">
        <v>1000</v>
      </c>
      <c r="M1433" s="11">
        <f t="shared" si="225"/>
        <v>-12000</v>
      </c>
      <c r="N1433" s="12">
        <f t="shared" si="226"/>
        <v>-2.0547945205479454</v>
      </c>
    </row>
    <row r="1434" spans="1:14" ht="15.75">
      <c r="A1434" s="7">
        <v>50</v>
      </c>
      <c r="B1434" s="8">
        <v>42773</v>
      </c>
      <c r="C1434" s="6" t="s">
        <v>20</v>
      </c>
      <c r="D1434" s="6" t="s">
        <v>21</v>
      </c>
      <c r="E1434" s="6" t="s">
        <v>222</v>
      </c>
      <c r="F1434" s="9">
        <v>427</v>
      </c>
      <c r="G1434" s="9">
        <v>419</v>
      </c>
      <c r="H1434" s="9">
        <v>431</v>
      </c>
      <c r="I1434" s="9">
        <v>435</v>
      </c>
      <c r="J1434" s="9">
        <v>439</v>
      </c>
      <c r="K1434" s="9">
        <v>435</v>
      </c>
      <c r="L1434" s="6">
        <v>1000</v>
      </c>
      <c r="M1434" s="11">
        <f t="shared" si="225"/>
        <v>8000</v>
      </c>
      <c r="N1434" s="12">
        <f t="shared" si="226"/>
        <v>1.873536299765808</v>
      </c>
    </row>
    <row r="1435" spans="1:14" ht="15.75">
      <c r="A1435" s="7">
        <v>51</v>
      </c>
      <c r="B1435" s="8">
        <v>42772</v>
      </c>
      <c r="C1435" s="6" t="s">
        <v>20</v>
      </c>
      <c r="D1435" s="6" t="s">
        <v>21</v>
      </c>
      <c r="E1435" s="6" t="s">
        <v>254</v>
      </c>
      <c r="F1435" s="9">
        <v>282</v>
      </c>
      <c r="G1435" s="9">
        <v>279</v>
      </c>
      <c r="H1435" s="9">
        <v>285</v>
      </c>
      <c r="I1435" s="9">
        <v>288</v>
      </c>
      <c r="J1435" s="9">
        <v>291</v>
      </c>
      <c r="K1435" s="9">
        <v>279</v>
      </c>
      <c r="L1435" s="6">
        <v>1000</v>
      </c>
      <c r="M1435" s="11">
        <f t="shared" si="225"/>
        <v>-3000</v>
      </c>
      <c r="N1435" s="12">
        <f t="shared" si="226"/>
        <v>-1.0638297872340425</v>
      </c>
    </row>
    <row r="1436" spans="1:14" ht="15.75">
      <c r="A1436" s="7">
        <v>52</v>
      </c>
      <c r="B1436" s="8">
        <v>42772</v>
      </c>
      <c r="C1436" s="6" t="s">
        <v>244</v>
      </c>
      <c r="D1436" s="6" t="s">
        <v>21</v>
      </c>
      <c r="E1436" s="6" t="s">
        <v>255</v>
      </c>
      <c r="F1436" s="9">
        <v>175</v>
      </c>
      <c r="G1436" s="9">
        <v>169</v>
      </c>
      <c r="H1436" s="9">
        <v>178</v>
      </c>
      <c r="I1436" s="9">
        <v>181</v>
      </c>
      <c r="J1436" s="9">
        <v>184</v>
      </c>
      <c r="K1436" s="9">
        <v>178</v>
      </c>
      <c r="L1436" s="6">
        <v>1000</v>
      </c>
      <c r="M1436" s="11">
        <f t="shared" si="225"/>
        <v>3000</v>
      </c>
      <c r="N1436" s="12">
        <f t="shared" si="226"/>
        <v>1.7142857142857142</v>
      </c>
    </row>
    <row r="1437" spans="1:14" ht="15.75">
      <c r="A1437" s="7">
        <v>53</v>
      </c>
      <c r="B1437" s="8">
        <v>42772</v>
      </c>
      <c r="C1437" s="6" t="s">
        <v>20</v>
      </c>
      <c r="D1437" s="6" t="s">
        <v>21</v>
      </c>
      <c r="E1437" s="6" t="s">
        <v>253</v>
      </c>
      <c r="F1437" s="9">
        <v>575</v>
      </c>
      <c r="G1437" s="9">
        <v>565</v>
      </c>
      <c r="H1437" s="9">
        <v>580</v>
      </c>
      <c r="I1437" s="9">
        <v>585</v>
      </c>
      <c r="J1437" s="9">
        <v>590</v>
      </c>
      <c r="K1437" s="9">
        <v>580</v>
      </c>
      <c r="L1437" s="6">
        <v>1000</v>
      </c>
      <c r="M1437" s="11">
        <f t="shared" si="225"/>
        <v>5000</v>
      </c>
      <c r="N1437" s="12">
        <f t="shared" si="226"/>
        <v>0.8695652173913043</v>
      </c>
    </row>
    <row r="1438" spans="1:14" ht="15.75">
      <c r="A1438" s="7">
        <v>54</v>
      </c>
      <c r="B1438" s="8">
        <v>42769</v>
      </c>
      <c r="C1438" s="6" t="s">
        <v>20</v>
      </c>
      <c r="D1438" s="6" t="s">
        <v>21</v>
      </c>
      <c r="E1438" s="6" t="s">
        <v>228</v>
      </c>
      <c r="F1438" s="9">
        <v>488</v>
      </c>
      <c r="G1438" s="9">
        <v>478</v>
      </c>
      <c r="H1438" s="9">
        <v>493</v>
      </c>
      <c r="I1438" s="9">
        <v>498</v>
      </c>
      <c r="J1438" s="9">
        <v>503</v>
      </c>
      <c r="K1438" s="9">
        <v>503</v>
      </c>
      <c r="L1438" s="6">
        <v>1000</v>
      </c>
      <c r="M1438" s="11">
        <f t="shared" si="225"/>
        <v>15000</v>
      </c>
      <c r="N1438" s="12">
        <f t="shared" si="226"/>
        <v>3.0737704918032787</v>
      </c>
    </row>
    <row r="1439" spans="1:14" ht="15.75">
      <c r="A1439" s="7">
        <v>55</v>
      </c>
      <c r="B1439" s="8">
        <v>42769</v>
      </c>
      <c r="C1439" s="6" t="s">
        <v>20</v>
      </c>
      <c r="D1439" s="6" t="s">
        <v>21</v>
      </c>
      <c r="E1439" s="6" t="s">
        <v>256</v>
      </c>
      <c r="F1439" s="9">
        <v>130</v>
      </c>
      <c r="G1439" s="9">
        <v>128</v>
      </c>
      <c r="H1439" s="9">
        <v>132</v>
      </c>
      <c r="I1439" s="9">
        <v>134</v>
      </c>
      <c r="J1439" s="9">
        <v>136</v>
      </c>
      <c r="K1439" s="9">
        <v>132</v>
      </c>
      <c r="L1439" s="6">
        <v>1000</v>
      </c>
      <c r="M1439" s="11">
        <f t="shared" si="225"/>
        <v>2000</v>
      </c>
      <c r="N1439" s="12">
        <f t="shared" si="226"/>
        <v>1.5384615384615383</v>
      </c>
    </row>
    <row r="1440" spans="1:14" ht="15.75">
      <c r="A1440" s="7">
        <v>56</v>
      </c>
      <c r="B1440" s="8">
        <v>42769</v>
      </c>
      <c r="C1440" s="6" t="s">
        <v>20</v>
      </c>
      <c r="D1440" s="6" t="s">
        <v>21</v>
      </c>
      <c r="E1440" s="6" t="s">
        <v>257</v>
      </c>
      <c r="F1440" s="9">
        <v>125</v>
      </c>
      <c r="G1440" s="9">
        <v>119</v>
      </c>
      <c r="H1440" s="9">
        <v>128</v>
      </c>
      <c r="I1440" s="9">
        <v>131</v>
      </c>
      <c r="J1440" s="9">
        <v>134</v>
      </c>
      <c r="K1440" s="9">
        <v>128</v>
      </c>
      <c r="L1440" s="6">
        <v>1000</v>
      </c>
      <c r="M1440" s="11">
        <f t="shared" si="225"/>
        <v>3000</v>
      </c>
      <c r="N1440" s="12">
        <f t="shared" si="226"/>
        <v>2.4</v>
      </c>
    </row>
    <row r="1441" spans="1:14" ht="15.75">
      <c r="A1441" s="7">
        <v>57</v>
      </c>
      <c r="B1441" s="8">
        <v>42768</v>
      </c>
      <c r="C1441" s="6" t="s">
        <v>20</v>
      </c>
      <c r="D1441" s="6" t="s">
        <v>21</v>
      </c>
      <c r="E1441" s="6" t="s">
        <v>100</v>
      </c>
      <c r="F1441" s="9">
        <v>441</v>
      </c>
      <c r="G1441" s="9">
        <v>433</v>
      </c>
      <c r="H1441" s="9">
        <v>445</v>
      </c>
      <c r="I1441" s="9">
        <v>449</v>
      </c>
      <c r="J1441" s="9">
        <v>452</v>
      </c>
      <c r="K1441" s="9">
        <v>433</v>
      </c>
      <c r="L1441" s="6">
        <v>1000</v>
      </c>
      <c r="M1441" s="11">
        <f t="shared" si="225"/>
        <v>-8000</v>
      </c>
      <c r="N1441" s="12">
        <f t="shared" si="226"/>
        <v>-1.8140589569160996</v>
      </c>
    </row>
    <row r="1442" spans="1:14" ht="15.75">
      <c r="A1442" s="7">
        <v>58</v>
      </c>
      <c r="B1442" s="8">
        <v>42768</v>
      </c>
      <c r="C1442" s="6" t="s">
        <v>20</v>
      </c>
      <c r="D1442" s="6" t="s">
        <v>21</v>
      </c>
      <c r="E1442" s="6" t="s">
        <v>82</v>
      </c>
      <c r="F1442" s="9">
        <v>820</v>
      </c>
      <c r="G1442" s="9">
        <v>804</v>
      </c>
      <c r="H1442" s="9">
        <v>828</v>
      </c>
      <c r="I1442" s="9">
        <v>836</v>
      </c>
      <c r="J1442" s="9">
        <v>844</v>
      </c>
      <c r="K1442" s="9">
        <v>844</v>
      </c>
      <c r="L1442" s="6">
        <v>1000</v>
      </c>
      <c r="M1442" s="11">
        <f t="shared" si="225"/>
        <v>24000</v>
      </c>
      <c r="N1442" s="12">
        <f t="shared" si="226"/>
        <v>2.9268292682926833</v>
      </c>
    </row>
    <row r="1443" spans="1:14" ht="15.75">
      <c r="A1443" s="7">
        <v>59</v>
      </c>
      <c r="B1443" s="8">
        <v>42768</v>
      </c>
      <c r="C1443" s="6" t="s">
        <v>20</v>
      </c>
      <c r="D1443" s="6" t="s">
        <v>21</v>
      </c>
      <c r="E1443" s="6" t="s">
        <v>100</v>
      </c>
      <c r="F1443" s="9">
        <v>414</v>
      </c>
      <c r="G1443" s="9">
        <v>406</v>
      </c>
      <c r="H1443" s="9">
        <v>418</v>
      </c>
      <c r="I1443" s="9">
        <v>422</v>
      </c>
      <c r="J1443" s="9">
        <v>426</v>
      </c>
      <c r="K1443" s="9">
        <v>426</v>
      </c>
      <c r="L1443" s="6">
        <v>1000</v>
      </c>
      <c r="M1443" s="11">
        <f t="shared" si="225"/>
        <v>12000</v>
      </c>
      <c r="N1443" s="12">
        <f t="shared" si="226"/>
        <v>2.8985507246376816</v>
      </c>
    </row>
    <row r="1444" spans="1:14" ht="15.75">
      <c r="A1444" s="7">
        <v>60</v>
      </c>
      <c r="B1444" s="8">
        <v>42768</v>
      </c>
      <c r="C1444" s="6" t="s">
        <v>20</v>
      </c>
      <c r="D1444" s="6" t="s">
        <v>21</v>
      </c>
      <c r="E1444" s="6" t="s">
        <v>118</v>
      </c>
      <c r="F1444" s="9">
        <v>138</v>
      </c>
      <c r="G1444" s="9">
        <v>132</v>
      </c>
      <c r="H1444" s="9">
        <v>141</v>
      </c>
      <c r="I1444" s="9">
        <v>144</v>
      </c>
      <c r="J1444" s="9">
        <v>147</v>
      </c>
      <c r="K1444" s="9">
        <v>137</v>
      </c>
      <c r="L1444" s="6">
        <v>1000</v>
      </c>
      <c r="M1444" s="11">
        <f t="shared" si="225"/>
        <v>-1000</v>
      </c>
      <c r="N1444" s="12">
        <f t="shared" si="226"/>
        <v>-0.7246376811594204</v>
      </c>
    </row>
    <row r="1445" spans="1:14" ht="15.75">
      <c r="A1445" s="7">
        <v>61</v>
      </c>
      <c r="B1445" s="8">
        <v>42768</v>
      </c>
      <c r="C1445" s="6" t="s">
        <v>20</v>
      </c>
      <c r="D1445" s="6" t="s">
        <v>21</v>
      </c>
      <c r="E1445" s="6" t="s">
        <v>258</v>
      </c>
      <c r="F1445" s="9">
        <v>148</v>
      </c>
      <c r="G1445" s="9">
        <v>142</v>
      </c>
      <c r="H1445" s="9">
        <v>151</v>
      </c>
      <c r="I1445" s="9">
        <v>154</v>
      </c>
      <c r="J1445" s="9">
        <v>157</v>
      </c>
      <c r="K1445" s="9">
        <v>154</v>
      </c>
      <c r="L1445" s="6">
        <v>1000</v>
      </c>
      <c r="M1445" s="11">
        <f t="shared" si="225"/>
        <v>6000</v>
      </c>
      <c r="N1445" s="12">
        <f t="shared" si="226"/>
        <v>4.054054054054054</v>
      </c>
    </row>
    <row r="1446" spans="1:14" ht="15.75">
      <c r="A1446" s="7">
        <v>62</v>
      </c>
      <c r="B1446" s="8">
        <v>42768</v>
      </c>
      <c r="C1446" s="6" t="s">
        <v>20</v>
      </c>
      <c r="D1446" s="6" t="s">
        <v>21</v>
      </c>
      <c r="E1446" s="6" t="s">
        <v>259</v>
      </c>
      <c r="F1446" s="9">
        <v>310</v>
      </c>
      <c r="G1446" s="9">
        <v>300</v>
      </c>
      <c r="H1446" s="9">
        <v>315</v>
      </c>
      <c r="I1446" s="9">
        <v>320</v>
      </c>
      <c r="J1446" s="9">
        <v>325</v>
      </c>
      <c r="K1446" s="9">
        <v>315</v>
      </c>
      <c r="L1446" s="6">
        <v>1000</v>
      </c>
      <c r="M1446" s="11">
        <f t="shared" si="225"/>
        <v>5000</v>
      </c>
      <c r="N1446" s="12">
        <f t="shared" si="226"/>
        <v>1.6129032258064515</v>
      </c>
    </row>
    <row r="1447" spans="1:14" ht="15.75">
      <c r="A1447" s="7">
        <v>63</v>
      </c>
      <c r="B1447" s="8">
        <v>42768</v>
      </c>
      <c r="C1447" s="6" t="s">
        <v>20</v>
      </c>
      <c r="D1447" s="6" t="s">
        <v>21</v>
      </c>
      <c r="E1447" s="6" t="s">
        <v>51</v>
      </c>
      <c r="F1447" s="9">
        <v>211</v>
      </c>
      <c r="G1447" s="9">
        <v>205</v>
      </c>
      <c r="H1447" s="9">
        <v>214</v>
      </c>
      <c r="I1447" s="9">
        <v>217</v>
      </c>
      <c r="J1447" s="9">
        <v>220</v>
      </c>
      <c r="K1447" s="9">
        <v>214</v>
      </c>
      <c r="L1447" s="6">
        <v>1000</v>
      </c>
      <c r="M1447" s="11">
        <f t="shared" si="225"/>
        <v>3000</v>
      </c>
      <c r="N1447" s="12">
        <f t="shared" si="226"/>
        <v>1.4218009478672986</v>
      </c>
    </row>
    <row r="1448" spans="1:14" ht="15.75">
      <c r="A1448" s="7">
        <v>64</v>
      </c>
      <c r="B1448" s="8">
        <v>42767</v>
      </c>
      <c r="C1448" s="6" t="s">
        <v>244</v>
      </c>
      <c r="D1448" s="6" t="s">
        <v>94</v>
      </c>
      <c r="E1448" s="6" t="s">
        <v>260</v>
      </c>
      <c r="F1448" s="9">
        <v>757</v>
      </c>
      <c r="G1448" s="9">
        <v>764</v>
      </c>
      <c r="H1448" s="9">
        <v>753</v>
      </c>
      <c r="I1448" s="9">
        <v>749</v>
      </c>
      <c r="J1448" s="9">
        <v>745</v>
      </c>
      <c r="K1448" s="9">
        <v>753</v>
      </c>
      <c r="L1448" s="6">
        <v>1000</v>
      </c>
      <c r="M1448" s="11">
        <f t="shared" si="225"/>
        <v>4000</v>
      </c>
      <c r="N1448" s="12">
        <f t="shared" si="226"/>
        <v>0.5284015852047556</v>
      </c>
    </row>
    <row r="1449" spans="1:14" ht="15.75">
      <c r="A1449" s="7">
        <v>65</v>
      </c>
      <c r="B1449" s="8">
        <v>42767</v>
      </c>
      <c r="C1449" s="6" t="s">
        <v>20</v>
      </c>
      <c r="D1449" s="6" t="s">
        <v>21</v>
      </c>
      <c r="E1449" s="6" t="s">
        <v>82</v>
      </c>
      <c r="F1449" s="9">
        <v>760</v>
      </c>
      <c r="G1449" s="9">
        <v>745</v>
      </c>
      <c r="H1449" s="9">
        <v>767</v>
      </c>
      <c r="I1449" s="9">
        <v>774</v>
      </c>
      <c r="J1449" s="9">
        <v>781</v>
      </c>
      <c r="K1449" s="9">
        <v>781</v>
      </c>
      <c r="L1449" s="6">
        <v>1000</v>
      </c>
      <c r="M1449" s="11">
        <f t="shared" si="225"/>
        <v>21000</v>
      </c>
      <c r="N1449" s="12">
        <f t="shared" si="226"/>
        <v>2.763157894736842</v>
      </c>
    </row>
    <row r="1450" spans="1:14" ht="15.75">
      <c r="A1450" s="7">
        <v>66</v>
      </c>
      <c r="B1450" s="8">
        <v>42767</v>
      </c>
      <c r="C1450" s="6" t="s">
        <v>20</v>
      </c>
      <c r="D1450" s="6" t="s">
        <v>21</v>
      </c>
      <c r="E1450" s="6" t="s">
        <v>100</v>
      </c>
      <c r="F1450" s="9">
        <v>384</v>
      </c>
      <c r="G1450" s="9">
        <v>376</v>
      </c>
      <c r="H1450" s="9">
        <v>388</v>
      </c>
      <c r="I1450" s="9">
        <v>392</v>
      </c>
      <c r="J1450" s="9">
        <v>396</v>
      </c>
      <c r="K1450" s="9">
        <v>392</v>
      </c>
      <c r="L1450" s="6">
        <v>1000</v>
      </c>
      <c r="M1450" s="11">
        <f t="shared" si="225"/>
        <v>8000</v>
      </c>
      <c r="N1450" s="12">
        <f t="shared" si="226"/>
        <v>2.0833333333333335</v>
      </c>
    </row>
    <row r="1451" spans="1:14" ht="15.75">
      <c r="A1451" s="7">
        <v>67</v>
      </c>
      <c r="B1451" s="8">
        <v>42767</v>
      </c>
      <c r="C1451" s="6" t="s">
        <v>20</v>
      </c>
      <c r="D1451" s="6" t="s">
        <v>21</v>
      </c>
      <c r="E1451" s="6" t="s">
        <v>236</v>
      </c>
      <c r="F1451" s="9">
        <v>290</v>
      </c>
      <c r="G1451" s="9">
        <v>284</v>
      </c>
      <c r="H1451" s="9">
        <v>293</v>
      </c>
      <c r="I1451" s="9">
        <v>296</v>
      </c>
      <c r="J1451" s="9">
        <v>299</v>
      </c>
      <c r="K1451" s="9">
        <v>296</v>
      </c>
      <c r="L1451" s="6">
        <v>1000</v>
      </c>
      <c r="M1451" s="11">
        <f t="shared" si="225"/>
        <v>6000</v>
      </c>
      <c r="N1451" s="12">
        <f t="shared" si="226"/>
        <v>2.0689655172413794</v>
      </c>
    </row>
    <row r="1452" spans="1:14" ht="15.75">
      <c r="A1452" s="7">
        <v>68</v>
      </c>
      <c r="B1452" s="8">
        <v>42767</v>
      </c>
      <c r="C1452" s="6" t="s">
        <v>244</v>
      </c>
      <c r="D1452" s="6" t="s">
        <v>21</v>
      </c>
      <c r="E1452" s="6" t="s">
        <v>261</v>
      </c>
      <c r="F1452" s="9">
        <v>270</v>
      </c>
      <c r="G1452" s="9">
        <v>255</v>
      </c>
      <c r="H1452" s="9">
        <v>280</v>
      </c>
      <c r="I1452" s="9">
        <v>290</v>
      </c>
      <c r="J1452" s="9">
        <v>300</v>
      </c>
      <c r="K1452" s="9">
        <v>280</v>
      </c>
      <c r="L1452" s="6">
        <v>1000</v>
      </c>
      <c r="M1452" s="11">
        <f t="shared" si="225"/>
        <v>10000</v>
      </c>
      <c r="N1452" s="12">
        <f t="shared" si="226"/>
        <v>3.7037037037037033</v>
      </c>
    </row>
    <row r="1453" ht="15.75">
      <c r="B1453" s="14"/>
    </row>
    <row r="1454" spans="1:14" ht="15.75">
      <c r="A1454" s="13" t="s">
        <v>26</v>
      </c>
      <c r="B1454" s="14"/>
      <c r="C1454" s="15"/>
      <c r="D1454" s="16"/>
      <c r="E1454" s="17"/>
      <c r="F1454" s="17"/>
      <c r="G1454" s="18"/>
      <c r="H1454" s="19"/>
      <c r="I1454" s="19"/>
      <c r="J1454" s="19"/>
      <c r="K1454" s="20"/>
      <c r="L1454" s="21"/>
      <c r="N1454" s="22"/>
    </row>
    <row r="1455" spans="1:12" ht="15.75">
      <c r="A1455" s="13" t="s">
        <v>27</v>
      </c>
      <c r="B1455" s="23"/>
      <c r="C1455" s="15"/>
      <c r="D1455" s="16"/>
      <c r="E1455" s="17"/>
      <c r="F1455" s="17"/>
      <c r="G1455" s="18"/>
      <c r="H1455" s="17"/>
      <c r="I1455" s="17"/>
      <c r="J1455" s="17"/>
      <c r="K1455" s="20"/>
      <c r="L1455" s="21"/>
    </row>
    <row r="1456" spans="1:14" ht="15.75">
      <c r="A1456" s="13" t="s">
        <v>27</v>
      </c>
      <c r="B1456" s="23"/>
      <c r="C1456" s="24"/>
      <c r="D1456" s="25"/>
      <c r="E1456" s="26"/>
      <c r="F1456" s="26"/>
      <c r="G1456" s="27"/>
      <c r="H1456" s="26"/>
      <c r="I1456" s="26"/>
      <c r="J1456" s="26"/>
      <c r="K1456" s="26"/>
      <c r="L1456" s="21"/>
      <c r="M1456" s="21"/>
      <c r="N1456" s="21"/>
    </row>
    <row r="1457" spans="1:14" ht="16.5" thickBot="1">
      <c r="A1457" s="28"/>
      <c r="B1457" s="23"/>
      <c r="C1457" s="26"/>
      <c r="D1457" s="26"/>
      <c r="E1457" s="26"/>
      <c r="F1457" s="29"/>
      <c r="G1457" s="30"/>
      <c r="H1457" s="31" t="s">
        <v>28</v>
      </c>
      <c r="I1457" s="31"/>
      <c r="J1457" s="32"/>
      <c r="K1457" s="32"/>
      <c r="L1457" s="21"/>
      <c r="M1457" s="21"/>
      <c r="N1457" s="21"/>
    </row>
    <row r="1458" spans="1:12" ht="15.75">
      <c r="A1458" s="28"/>
      <c r="B1458" s="23"/>
      <c r="C1458" s="84" t="s">
        <v>29</v>
      </c>
      <c r="D1458" s="84"/>
      <c r="E1458" s="33">
        <v>68</v>
      </c>
      <c r="F1458" s="34">
        <f>F1459+F1460+F1461+F1462+F1463+F1464</f>
        <v>100</v>
      </c>
      <c r="G1458" s="35">
        <v>68</v>
      </c>
      <c r="H1458" s="36">
        <f>G1459/G1458%</f>
        <v>80.88235294117646</v>
      </c>
      <c r="I1458" s="36"/>
      <c r="J1458" s="36"/>
      <c r="L1458" s="21"/>
    </row>
    <row r="1459" spans="1:14" ht="15.75">
      <c r="A1459" s="28"/>
      <c r="B1459" s="23"/>
      <c r="C1459" s="80" t="s">
        <v>30</v>
      </c>
      <c r="D1459" s="80"/>
      <c r="E1459" s="37">
        <v>55</v>
      </c>
      <c r="F1459" s="38">
        <f>(E1459/E1458)*100</f>
        <v>80.88235294117648</v>
      </c>
      <c r="G1459" s="35">
        <v>55</v>
      </c>
      <c r="H1459" s="32"/>
      <c r="I1459" s="32"/>
      <c r="J1459" s="26"/>
      <c r="K1459" s="32"/>
      <c r="M1459" s="26" t="s">
        <v>31</v>
      </c>
      <c r="N1459" s="26"/>
    </row>
    <row r="1460" spans="1:14" ht="15.75">
      <c r="A1460" s="39"/>
      <c r="B1460" s="23"/>
      <c r="C1460" s="80" t="s">
        <v>32</v>
      </c>
      <c r="D1460" s="80"/>
      <c r="E1460" s="37">
        <v>0</v>
      </c>
      <c r="F1460" s="38">
        <f>(E1460/E1458)*100</f>
        <v>0</v>
      </c>
      <c r="G1460" s="40"/>
      <c r="H1460" s="35"/>
      <c r="I1460" s="35"/>
      <c r="J1460" s="26"/>
      <c r="K1460" s="32"/>
      <c r="L1460" s="21"/>
      <c r="M1460" s="24"/>
      <c r="N1460" s="24"/>
    </row>
    <row r="1461" spans="1:14" ht="15.75">
      <c r="A1461" s="39"/>
      <c r="B1461" s="23"/>
      <c r="C1461" s="80" t="s">
        <v>33</v>
      </c>
      <c r="D1461" s="80"/>
      <c r="E1461" s="37">
        <v>0</v>
      </c>
      <c r="F1461" s="38">
        <f>(E1461/E1458)*100</f>
        <v>0</v>
      </c>
      <c r="G1461" s="40"/>
      <c r="H1461" s="35"/>
      <c r="I1461" s="35"/>
      <c r="J1461" s="26"/>
      <c r="K1461" s="32"/>
      <c r="L1461" s="21"/>
      <c r="M1461" s="21"/>
      <c r="N1461" s="21"/>
    </row>
    <row r="1462" spans="1:14" ht="15.75">
      <c r="A1462" s="39"/>
      <c r="B1462" s="23"/>
      <c r="C1462" s="80" t="s">
        <v>34</v>
      </c>
      <c r="D1462" s="80"/>
      <c r="E1462" s="37">
        <v>13</v>
      </c>
      <c r="F1462" s="38">
        <f>(E1462/E1458)*100</f>
        <v>19.11764705882353</v>
      </c>
      <c r="G1462" s="40"/>
      <c r="H1462" s="26" t="s">
        <v>35</v>
      </c>
      <c r="I1462" s="26"/>
      <c r="J1462" s="41"/>
      <c r="K1462" s="32"/>
      <c r="L1462" s="21"/>
      <c r="M1462" s="21"/>
      <c r="N1462" s="21"/>
    </row>
    <row r="1463" spans="1:14" ht="15.75">
      <c r="A1463" s="39"/>
      <c r="B1463" s="23"/>
      <c r="C1463" s="80" t="s">
        <v>36</v>
      </c>
      <c r="D1463" s="80"/>
      <c r="E1463" s="37">
        <v>0</v>
      </c>
      <c r="F1463" s="38">
        <f>(E1463/E1458)*100</f>
        <v>0</v>
      </c>
      <c r="G1463" s="40"/>
      <c r="H1463" s="26"/>
      <c r="I1463" s="26"/>
      <c r="J1463" s="41"/>
      <c r="K1463" s="32"/>
      <c r="L1463" s="21"/>
      <c r="M1463" s="21"/>
      <c r="N1463" s="21"/>
    </row>
    <row r="1464" spans="1:14" ht="16.5" thickBot="1">
      <c r="A1464" s="39"/>
      <c r="B1464" s="23"/>
      <c r="C1464" s="81" t="s">
        <v>37</v>
      </c>
      <c r="D1464" s="81"/>
      <c r="E1464" s="42"/>
      <c r="F1464" s="43">
        <f>(E1464/E1458)*100</f>
        <v>0</v>
      </c>
      <c r="G1464" s="40"/>
      <c r="H1464" s="26"/>
      <c r="I1464" s="26"/>
      <c r="M1464" s="21"/>
      <c r="N1464" s="21"/>
    </row>
    <row r="1465" spans="1:12" ht="15.75">
      <c r="A1465" s="39"/>
      <c r="B1465" s="14"/>
      <c r="C1465" s="24"/>
      <c r="D1465" s="44"/>
      <c r="E1465" s="26"/>
      <c r="F1465" s="26"/>
      <c r="G1465" s="27"/>
      <c r="H1465" s="32"/>
      <c r="I1465" s="32"/>
      <c r="J1465" s="32"/>
      <c r="K1465" s="29"/>
      <c r="L1465" s="21"/>
    </row>
    <row r="1466" spans="1:14" ht="15.75">
      <c r="A1466" s="45" t="s">
        <v>38</v>
      </c>
      <c r="B1466" s="14"/>
      <c r="C1466" s="15"/>
      <c r="D1466" s="15"/>
      <c r="E1466" s="17"/>
      <c r="F1466" s="17"/>
      <c r="G1466" s="46"/>
      <c r="H1466" s="47"/>
      <c r="I1466" s="47"/>
      <c r="J1466" s="47"/>
      <c r="K1466" s="17"/>
      <c r="L1466" s="21"/>
      <c r="M1466" s="44"/>
      <c r="N1466" s="44"/>
    </row>
    <row r="1467" spans="1:14" ht="15.75">
      <c r="A1467" s="16" t="s">
        <v>39</v>
      </c>
      <c r="B1467" s="14"/>
      <c r="C1467" s="48"/>
      <c r="D1467" s="49"/>
      <c r="E1467" s="50"/>
      <c r="F1467" s="47"/>
      <c r="G1467" s="46"/>
      <c r="H1467" s="47"/>
      <c r="I1467" s="47"/>
      <c r="J1467" s="47"/>
      <c r="K1467" s="17"/>
      <c r="L1467" s="21"/>
      <c r="M1467" s="28"/>
      <c r="N1467" s="28"/>
    </row>
    <row r="1468" spans="1:14" ht="15.75">
      <c r="A1468" s="16" t="s">
        <v>40</v>
      </c>
      <c r="B1468" s="14"/>
      <c r="C1468" s="15"/>
      <c r="D1468" s="49"/>
      <c r="E1468" s="50"/>
      <c r="F1468" s="47"/>
      <c r="G1468" s="46"/>
      <c r="H1468" s="51"/>
      <c r="I1468" s="51"/>
      <c r="J1468" s="51"/>
      <c r="K1468" s="17"/>
      <c r="L1468" s="21"/>
      <c r="M1468" s="21"/>
      <c r="N1468" s="21"/>
    </row>
    <row r="1469" spans="1:14" ht="15.75">
      <c r="A1469" s="16" t="s">
        <v>41</v>
      </c>
      <c r="B1469" s="48"/>
      <c r="C1469" s="15"/>
      <c r="D1469" s="49"/>
      <c r="E1469" s="50"/>
      <c r="F1469" s="47"/>
      <c r="G1469" s="52"/>
      <c r="H1469" s="51"/>
      <c r="I1469" s="51"/>
      <c r="J1469" s="51"/>
      <c r="K1469" s="17"/>
      <c r="L1469" s="21"/>
      <c r="M1469" s="21"/>
      <c r="N1469" s="21"/>
    </row>
    <row r="1470" spans="1:14" ht="15.75">
      <c r="A1470" s="16" t="s">
        <v>42</v>
      </c>
      <c r="B1470" s="39"/>
      <c r="C1470" s="15"/>
      <c r="D1470" s="53"/>
      <c r="E1470" s="47"/>
      <c r="F1470" s="47"/>
      <c r="G1470" s="52"/>
      <c r="H1470" s="51"/>
      <c r="I1470" s="51"/>
      <c r="J1470" s="51"/>
      <c r="K1470" s="47"/>
      <c r="L1470" s="21"/>
      <c r="M1470" s="21"/>
      <c r="N1470" s="21"/>
    </row>
  </sheetData>
  <sheetProtection selectLockedCells="1" selectUnlockedCells="1"/>
  <mergeCells count="432">
    <mergeCell ref="C68:D68"/>
    <mergeCell ref="C69:D69"/>
    <mergeCell ref="C70:D70"/>
    <mergeCell ref="M10:M11"/>
    <mergeCell ref="N10:N11"/>
    <mergeCell ref="C64:D64"/>
    <mergeCell ref="C65:D65"/>
    <mergeCell ref="C66:D66"/>
    <mergeCell ref="C67:D67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44:D144"/>
    <mergeCell ref="C145:D145"/>
    <mergeCell ref="C146:D146"/>
    <mergeCell ref="M85:M86"/>
    <mergeCell ref="N85:N86"/>
    <mergeCell ref="C140:D140"/>
    <mergeCell ref="C141:D141"/>
    <mergeCell ref="C142:D142"/>
    <mergeCell ref="C143:D143"/>
    <mergeCell ref="L85:L86"/>
    <mergeCell ref="A85:A86"/>
    <mergeCell ref="B85:B86"/>
    <mergeCell ref="C85:C86"/>
    <mergeCell ref="D85:D86"/>
    <mergeCell ref="E85:E86"/>
    <mergeCell ref="F85:F86"/>
    <mergeCell ref="H85:H86"/>
    <mergeCell ref="I85:I86"/>
    <mergeCell ref="J85:J86"/>
    <mergeCell ref="A77:N79"/>
    <mergeCell ref="A80:N80"/>
    <mergeCell ref="A81:N81"/>
    <mergeCell ref="A82:N82"/>
    <mergeCell ref="A83:N83"/>
    <mergeCell ref="A84:N84"/>
    <mergeCell ref="G85:G86"/>
    <mergeCell ref="K85:K86"/>
    <mergeCell ref="C228:D228"/>
    <mergeCell ref="C229:D229"/>
    <mergeCell ref="C230:D230"/>
    <mergeCell ref="M161:M162"/>
    <mergeCell ref="A153:N155"/>
    <mergeCell ref="A156:N156"/>
    <mergeCell ref="A157:N157"/>
    <mergeCell ref="A158:N158"/>
    <mergeCell ref="N161:N162"/>
    <mergeCell ref="C224:D224"/>
    <mergeCell ref="C225:D225"/>
    <mergeCell ref="C226:D226"/>
    <mergeCell ref="C227:D227"/>
    <mergeCell ref="L161:L162"/>
    <mergeCell ref="H161:H162"/>
    <mergeCell ref="I161:I162"/>
    <mergeCell ref="J161:J162"/>
    <mergeCell ref="A161:A162"/>
    <mergeCell ref="B161:B162"/>
    <mergeCell ref="C161:C162"/>
    <mergeCell ref="D161:D162"/>
    <mergeCell ref="E161:E162"/>
    <mergeCell ref="F161:F162"/>
    <mergeCell ref="A159:N159"/>
    <mergeCell ref="A160:N160"/>
    <mergeCell ref="G161:G162"/>
    <mergeCell ref="K161:K162"/>
    <mergeCell ref="C430:D430"/>
    <mergeCell ref="C431:D431"/>
    <mergeCell ref="A331:N331"/>
    <mergeCell ref="M333:M334"/>
    <mergeCell ref="A325:N327"/>
    <mergeCell ref="A328:N328"/>
    <mergeCell ref="C432:D432"/>
    <mergeCell ref="C433:D433"/>
    <mergeCell ref="C427:D427"/>
    <mergeCell ref="C428:D428"/>
    <mergeCell ref="C429:D429"/>
    <mergeCell ref="I333:I334"/>
    <mergeCell ref="D333:D334"/>
    <mergeCell ref="E333:E334"/>
    <mergeCell ref="F333:F334"/>
    <mergeCell ref="A329:N329"/>
    <mergeCell ref="A330:N330"/>
    <mergeCell ref="N333:N334"/>
    <mergeCell ref="G333:G334"/>
    <mergeCell ref="K333:K334"/>
    <mergeCell ref="L333:L334"/>
    <mergeCell ref="H333:H334"/>
    <mergeCell ref="A333:A334"/>
    <mergeCell ref="B333:B334"/>
    <mergeCell ref="C333:C334"/>
    <mergeCell ref="A332:N332"/>
    <mergeCell ref="J333:J334"/>
    <mergeCell ref="N448:N449"/>
    <mergeCell ref="C517:D517"/>
    <mergeCell ref="C518:D518"/>
    <mergeCell ref="A440:N442"/>
    <mergeCell ref="A443:N443"/>
    <mergeCell ref="A444:N444"/>
    <mergeCell ref="A445:N445"/>
    <mergeCell ref="M448:M449"/>
    <mergeCell ref="C519:D519"/>
    <mergeCell ref="C520:D520"/>
    <mergeCell ref="G448:G449"/>
    <mergeCell ref="H448:H449"/>
    <mergeCell ref="I448:I449"/>
    <mergeCell ref="J448:J449"/>
    <mergeCell ref="A448:A449"/>
    <mergeCell ref="B448:B449"/>
    <mergeCell ref="C448:C449"/>
    <mergeCell ref="D448:D449"/>
    <mergeCell ref="E448:E449"/>
    <mergeCell ref="F448:F449"/>
    <mergeCell ref="L448:L449"/>
    <mergeCell ref="K448:K449"/>
    <mergeCell ref="A446:N446"/>
    <mergeCell ref="A447:N447"/>
    <mergeCell ref="N538:N539"/>
    <mergeCell ref="C634:D634"/>
    <mergeCell ref="C521:D521"/>
    <mergeCell ref="C522:D522"/>
    <mergeCell ref="C523:D523"/>
    <mergeCell ref="A530:N532"/>
    <mergeCell ref="C635:D635"/>
    <mergeCell ref="C636:D636"/>
    <mergeCell ref="F538:F539"/>
    <mergeCell ref="H538:H539"/>
    <mergeCell ref="E538:E539"/>
    <mergeCell ref="D538:D539"/>
    <mergeCell ref="G538:G539"/>
    <mergeCell ref="A537:N537"/>
    <mergeCell ref="K538:K539"/>
    <mergeCell ref="L538:L539"/>
    <mergeCell ref="A538:A539"/>
    <mergeCell ref="B538:B539"/>
    <mergeCell ref="C538:C539"/>
    <mergeCell ref="M538:M539"/>
    <mergeCell ref="C751:D751"/>
    <mergeCell ref="C752:D752"/>
    <mergeCell ref="C753:D753"/>
    <mergeCell ref="C754:D754"/>
    <mergeCell ref="I655:I656"/>
    <mergeCell ref="C637:D637"/>
    <mergeCell ref="A533:N533"/>
    <mergeCell ref="A534:N534"/>
    <mergeCell ref="A535:N535"/>
    <mergeCell ref="A536:N536"/>
    <mergeCell ref="J655:J656"/>
    <mergeCell ref="J538:J539"/>
    <mergeCell ref="E655:E656"/>
    <mergeCell ref="F655:F656"/>
    <mergeCell ref="H655:H656"/>
    <mergeCell ref="N655:N656"/>
    <mergeCell ref="C755:D755"/>
    <mergeCell ref="C756:D756"/>
    <mergeCell ref="C757:D757"/>
    <mergeCell ref="M655:M656"/>
    <mergeCell ref="I538:I539"/>
    <mergeCell ref="C638:D638"/>
    <mergeCell ref="C639:D639"/>
    <mergeCell ref="C640:D640"/>
    <mergeCell ref="C655:C656"/>
    <mergeCell ref="D655:D656"/>
    <mergeCell ref="C1462:D1462"/>
    <mergeCell ref="A647:N649"/>
    <mergeCell ref="A650:N650"/>
    <mergeCell ref="A651:N651"/>
    <mergeCell ref="A652:N652"/>
    <mergeCell ref="A653:N653"/>
    <mergeCell ref="A654:N654"/>
    <mergeCell ref="L655:L656"/>
    <mergeCell ref="A655:A656"/>
    <mergeCell ref="B655:B656"/>
    <mergeCell ref="B1383:B1384"/>
    <mergeCell ref="G655:G656"/>
    <mergeCell ref="K655:K656"/>
    <mergeCell ref="C1383:C1384"/>
    <mergeCell ref="D1383:D1384"/>
    <mergeCell ref="C1464:D1464"/>
    <mergeCell ref="C1458:D1458"/>
    <mergeCell ref="C1459:D1459"/>
    <mergeCell ref="C1460:D1460"/>
    <mergeCell ref="C1461:D1461"/>
    <mergeCell ref="G1383:G1384"/>
    <mergeCell ref="C1463:D1463"/>
    <mergeCell ref="K1383:K1384"/>
    <mergeCell ref="L1383:L1384"/>
    <mergeCell ref="A1378:N1378"/>
    <mergeCell ref="A1379:N1379"/>
    <mergeCell ref="A1381:N1381"/>
    <mergeCell ref="A1382:N1382"/>
    <mergeCell ref="A1383:A1384"/>
    <mergeCell ref="M1383:M1384"/>
    <mergeCell ref="C1364:D1364"/>
    <mergeCell ref="N1383:N1384"/>
    <mergeCell ref="E1383:E1384"/>
    <mergeCell ref="F1383:F1384"/>
    <mergeCell ref="J1287:J1288"/>
    <mergeCell ref="H1287:H1288"/>
    <mergeCell ref="F1287:F1288"/>
    <mergeCell ref="G1287:G1288"/>
    <mergeCell ref="H1383:H1384"/>
    <mergeCell ref="J1383:J1384"/>
    <mergeCell ref="N1287:N1288"/>
    <mergeCell ref="I1383:I1384"/>
    <mergeCell ref="K1287:K1288"/>
    <mergeCell ref="C1366:D1366"/>
    <mergeCell ref="C1367:D1367"/>
    <mergeCell ref="A1374:N1376"/>
    <mergeCell ref="A1377:N1377"/>
    <mergeCell ref="C1361:D1361"/>
    <mergeCell ref="C1362:D1362"/>
    <mergeCell ref="C1363:D1363"/>
    <mergeCell ref="M1287:M1288"/>
    <mergeCell ref="C1365:D1365"/>
    <mergeCell ref="A1283:N1283"/>
    <mergeCell ref="A1285:N1285"/>
    <mergeCell ref="A1286:N1286"/>
    <mergeCell ref="A1287:A1288"/>
    <mergeCell ref="B1287:B1288"/>
    <mergeCell ref="C1287:C1288"/>
    <mergeCell ref="D1287:D1288"/>
    <mergeCell ref="E1287:E1288"/>
    <mergeCell ref="I1210:I1211"/>
    <mergeCell ref="J1210:J1211"/>
    <mergeCell ref="I1287:I1288"/>
    <mergeCell ref="C1269:D1269"/>
    <mergeCell ref="C1270:D1270"/>
    <mergeCell ref="C1271:D1271"/>
    <mergeCell ref="A1278:N1280"/>
    <mergeCell ref="A1281:N1281"/>
    <mergeCell ref="A1282:N1282"/>
    <mergeCell ref="L1287:L1288"/>
    <mergeCell ref="C1265:D1265"/>
    <mergeCell ref="C1266:D1266"/>
    <mergeCell ref="C1267:D1267"/>
    <mergeCell ref="C1268:D1268"/>
    <mergeCell ref="G1210:G1211"/>
    <mergeCell ref="H1210:H1211"/>
    <mergeCell ref="A1208:N1208"/>
    <mergeCell ref="A1209:N1209"/>
    <mergeCell ref="K1210:K1211"/>
    <mergeCell ref="L1210:L1211"/>
    <mergeCell ref="A1210:A1211"/>
    <mergeCell ref="B1210:B1211"/>
    <mergeCell ref="C1210:C1211"/>
    <mergeCell ref="D1210:D1211"/>
    <mergeCell ref="M1210:M1211"/>
    <mergeCell ref="N1210:N1211"/>
    <mergeCell ref="J1120:J1121"/>
    <mergeCell ref="K1120:K1121"/>
    <mergeCell ref="E1210:E1211"/>
    <mergeCell ref="F1210:F1211"/>
    <mergeCell ref="C1193:D1193"/>
    <mergeCell ref="C1194:D1194"/>
    <mergeCell ref="A1201:N1203"/>
    <mergeCell ref="A1204:N1204"/>
    <mergeCell ref="A1205:N1205"/>
    <mergeCell ref="A1206:N1206"/>
    <mergeCell ref="C1188:D1188"/>
    <mergeCell ref="C1189:D1189"/>
    <mergeCell ref="C1190:D1190"/>
    <mergeCell ref="C1191:D1191"/>
    <mergeCell ref="C1192:D1192"/>
    <mergeCell ref="H1120:H1121"/>
    <mergeCell ref="F1120:F1121"/>
    <mergeCell ref="G1120:G1121"/>
    <mergeCell ref="A1116:N1116"/>
    <mergeCell ref="A1118:N1118"/>
    <mergeCell ref="A1119:N1119"/>
    <mergeCell ref="A1120:A1121"/>
    <mergeCell ref="B1120:B1121"/>
    <mergeCell ref="C1120:C1121"/>
    <mergeCell ref="D1120:D1121"/>
    <mergeCell ref="E1120:E1121"/>
    <mergeCell ref="N1120:N1121"/>
    <mergeCell ref="I1120:I1121"/>
    <mergeCell ref="C1102:D1102"/>
    <mergeCell ref="C1103:D1103"/>
    <mergeCell ref="C1104:D1104"/>
    <mergeCell ref="A1111:N1113"/>
    <mergeCell ref="A1114:N1114"/>
    <mergeCell ref="A1115:N1115"/>
    <mergeCell ref="L1120:L1121"/>
    <mergeCell ref="M1120:M1121"/>
    <mergeCell ref="M1054:M1055"/>
    <mergeCell ref="N1054:N1055"/>
    <mergeCell ref="C1098:D1098"/>
    <mergeCell ref="C1099:D1099"/>
    <mergeCell ref="C1100:D1100"/>
    <mergeCell ref="C1101:D1101"/>
    <mergeCell ref="G1054:G1055"/>
    <mergeCell ref="H1054:H1055"/>
    <mergeCell ref="I1054:I1055"/>
    <mergeCell ref="J1054:J1055"/>
    <mergeCell ref="K1054:K1055"/>
    <mergeCell ref="L1054:L1055"/>
    <mergeCell ref="A1049:N1049"/>
    <mergeCell ref="A1050:N1050"/>
    <mergeCell ref="A1052:N1052"/>
    <mergeCell ref="A1053:N1053"/>
    <mergeCell ref="A1054:A1055"/>
    <mergeCell ref="B1054:B1055"/>
    <mergeCell ref="C1054:C1055"/>
    <mergeCell ref="D1054:D1055"/>
    <mergeCell ref="E1054:E1055"/>
    <mergeCell ref="F1054:F1055"/>
    <mergeCell ref="J975:J976"/>
    <mergeCell ref="K975:K976"/>
    <mergeCell ref="C1037:D1037"/>
    <mergeCell ref="C1038:D1038"/>
    <mergeCell ref="A1045:N1047"/>
    <mergeCell ref="A1048:N1048"/>
    <mergeCell ref="M975:M976"/>
    <mergeCell ref="C1032:D1032"/>
    <mergeCell ref="C1033:D1033"/>
    <mergeCell ref="C1034:D1034"/>
    <mergeCell ref="C1035:D1035"/>
    <mergeCell ref="C1036:D1036"/>
    <mergeCell ref="H975:H976"/>
    <mergeCell ref="F975:F976"/>
    <mergeCell ref="G975:G976"/>
    <mergeCell ref="A971:N971"/>
    <mergeCell ref="A974:N974"/>
    <mergeCell ref="A975:A976"/>
    <mergeCell ref="B975:B976"/>
    <mergeCell ref="C975:C976"/>
    <mergeCell ref="D975:D976"/>
    <mergeCell ref="E975:E976"/>
    <mergeCell ref="N975:N976"/>
    <mergeCell ref="I975:I976"/>
    <mergeCell ref="L975:L976"/>
    <mergeCell ref="C958:D958"/>
    <mergeCell ref="C959:D959"/>
    <mergeCell ref="C960:D960"/>
    <mergeCell ref="A967:N969"/>
    <mergeCell ref="A970:N970"/>
    <mergeCell ref="F882:F883"/>
    <mergeCell ref="A972:N972"/>
    <mergeCell ref="A973:N973"/>
    <mergeCell ref="M882:M883"/>
    <mergeCell ref="N882:N883"/>
    <mergeCell ref="C954:D954"/>
    <mergeCell ref="C955:D955"/>
    <mergeCell ref="C956:D956"/>
    <mergeCell ref="C957:D957"/>
    <mergeCell ref="G882:G883"/>
    <mergeCell ref="H882:H883"/>
    <mergeCell ref="A881:N881"/>
    <mergeCell ref="I882:I883"/>
    <mergeCell ref="J882:J883"/>
    <mergeCell ref="K882:K883"/>
    <mergeCell ref="L882:L883"/>
    <mergeCell ref="A882:A883"/>
    <mergeCell ref="B882:B883"/>
    <mergeCell ref="C882:C883"/>
    <mergeCell ref="D882:D883"/>
    <mergeCell ref="E882:E883"/>
    <mergeCell ref="A874:N876"/>
    <mergeCell ref="A877:N877"/>
    <mergeCell ref="A878:N878"/>
    <mergeCell ref="A879:N879"/>
    <mergeCell ref="A880:N880"/>
    <mergeCell ref="K772:K773"/>
    <mergeCell ref="L772:L773"/>
    <mergeCell ref="A772:A773"/>
    <mergeCell ref="B772:B773"/>
    <mergeCell ref="I772:I773"/>
    <mergeCell ref="A764:N766"/>
    <mergeCell ref="A767:N767"/>
    <mergeCell ref="A768:N768"/>
    <mergeCell ref="A769:N769"/>
    <mergeCell ref="A770:N770"/>
    <mergeCell ref="A771:N771"/>
    <mergeCell ref="J772:J773"/>
    <mergeCell ref="G772:G773"/>
    <mergeCell ref="C772:C773"/>
    <mergeCell ref="D772:D773"/>
    <mergeCell ref="E772:E773"/>
    <mergeCell ref="F772:F773"/>
    <mergeCell ref="H772:H773"/>
    <mergeCell ref="J245:J246"/>
    <mergeCell ref="C865:D865"/>
    <mergeCell ref="C866:D866"/>
    <mergeCell ref="C867:D867"/>
    <mergeCell ref="M772:M773"/>
    <mergeCell ref="N772:N773"/>
    <mergeCell ref="C861:D861"/>
    <mergeCell ref="C862:D862"/>
    <mergeCell ref="C863:D863"/>
    <mergeCell ref="C864:D864"/>
    <mergeCell ref="A237:N239"/>
    <mergeCell ref="A240:N240"/>
    <mergeCell ref="A241:N241"/>
    <mergeCell ref="A242:N242"/>
    <mergeCell ref="A243:N243"/>
    <mergeCell ref="A244:N244"/>
    <mergeCell ref="K245:K246"/>
    <mergeCell ref="L245:L246"/>
    <mergeCell ref="A245:A246"/>
    <mergeCell ref="B245:B246"/>
    <mergeCell ref="C245:C246"/>
    <mergeCell ref="D245:D246"/>
    <mergeCell ref="E245:E246"/>
    <mergeCell ref="F245:F246"/>
    <mergeCell ref="H245:H246"/>
    <mergeCell ref="I245:I246"/>
    <mergeCell ref="C316:D316"/>
    <mergeCell ref="C317:D317"/>
    <mergeCell ref="C318:D318"/>
    <mergeCell ref="M245:M246"/>
    <mergeCell ref="N245:N246"/>
    <mergeCell ref="C312:D312"/>
    <mergeCell ref="C313:D313"/>
    <mergeCell ref="C314:D314"/>
    <mergeCell ref="C315:D315"/>
    <mergeCell ref="G245:G246"/>
  </mergeCells>
  <conditionalFormatting sqref="N70 N1454 N1351:N1355 N1258:N1260 N1262 N1181:N1182 N1090:N1104 N1106 N1026 N943:N948 N860:N867 N894:N895 N885:N892 N897:N907 N909:N911 N913 N916:N921 N923:N924 N926 N929:N934 N936 N938:N939 N941 N978:N983 N985:N986 N988:N994 N997:N1006 N1008:N1011 N1013 N1015:N1017 N1019 N1021 N1023:N1024 N1057:N1063 N1065 N1068:N1069 N1071:N1073 N1075:N1077 N1079 N1082:N1088 N1122:N1143 N1147:N1151 N1153:N1156 N1160 N1162:N1163 N1166:N1173 N1175:N1179 N1202:N1218 N1220:N1221 N1225:N1228 N1231:N1236 N1238:N1239 N1241:N1245 N1247 N1249:N1255 N1290:N1305 N1307:N1309 N1312 N1315 N1318:N1319 N1321:N1332 N1334 N1337 N1339:N1348 N1445:N1452 N1394:N1398 N1400:N1410 N1412 N1415:N1416 N1418:N1421 N1423:N1427 N1429:N1431 N1434 N1436:N1440 N1442:N1443 N1370:N1382 N1385:N1392 N854:N856 N849 N852 N840:N847 N828 N822:N825 N806:N820 N789:N803 N831:N836 N786 N780:N783 N774:N775 N777:N778 N750:N757 N739:N741 N733:N737 N723:N731 N715:N721 N713 N743:N745 N693:N710 N687:N690 N679:N684 N676:N677 N672:N674 N670 N666:N668 N662:N664 N633:N640 N657:N660 N627:N628 N623:N624 N619:N621 N613:N617 N611 N608:N609 N603:N605 N594:N601 N589:N592 N587 N570:N585 N566:N568 N564 N562 N556:N560 N549:N553 N542:N543 N516:N523 N545:N546 N540 N509 N497:N507 N494:N495 N491:N492 N450:N456 N426:N433 N478:N488 N462:N476 N460 N421 N408:N418 N401:N405 N397:N398 N388:N394 N384:N385 N313:N318 N310:N311 N337 N378:N381 N375:N376 N370:N373 N361:N368 N357:N359 N352:N355 N348:N350 N346 N340:N344 N304:N306 N299:N301 N294:N297 N289:N292 N287 N284:N285 N281:N282 N279 N276:N277 N247:N274 N224:N230 N163:N219 N144:N146 N141:N142 N87:N134 N65 N12:N59">
    <cfRule type="cellIs" priority="16809" dxfId="18" operator="lessThan" stopIfTrue="1">
      <formula>0</formula>
    </cfRule>
    <cfRule type="cellIs" priority="16810" dxfId="19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76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6.140625" style="0" customWidth="1"/>
    <col min="2" max="2" width="7.7109375" style="0" customWidth="1"/>
    <col min="3" max="3" width="10.8515625" style="0" customWidth="1"/>
    <col min="4" max="4" width="8.00390625" style="0" customWidth="1"/>
    <col min="5" max="5" width="24.8515625" style="0" customWidth="1"/>
    <col min="6" max="6" width="9.57421875" style="0" customWidth="1"/>
    <col min="7" max="7" width="9.421875" style="0" customWidth="1"/>
    <col min="9" max="9" width="8.8515625" style="0" customWidth="1"/>
    <col min="10" max="10" width="9.28125" style="0" customWidth="1"/>
    <col min="11" max="11" width="11.7109375" style="0" customWidth="1"/>
    <col min="12" max="12" width="8.00390625" style="0" customWidth="1"/>
    <col min="13" max="14" width="11.28125" style="0" customWidth="1"/>
  </cols>
  <sheetData>
    <row r="1" ht="15.75" thickBot="1"/>
    <row r="2" spans="1:14" ht="15.75" thickBo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5.75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5.7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6.5" thickBot="1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5.75">
      <c r="A8" s="92" t="s">
        <v>521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5.75">
      <c r="A9" s="92" t="s">
        <v>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5">
      <c r="A10" s="87" t="s">
        <v>6</v>
      </c>
      <c r="B10" s="83" t="s">
        <v>7</v>
      </c>
      <c r="C10" s="82" t="s">
        <v>8</v>
      </c>
      <c r="D10" s="87" t="s">
        <v>9</v>
      </c>
      <c r="E10" s="82" t="s">
        <v>10</v>
      </c>
      <c r="F10" s="82" t="s">
        <v>11</v>
      </c>
      <c r="G10" s="82" t="s">
        <v>12</v>
      </c>
      <c r="H10" s="82" t="s">
        <v>13</v>
      </c>
      <c r="I10" s="82" t="s">
        <v>14</v>
      </c>
      <c r="J10" s="82" t="s">
        <v>15</v>
      </c>
      <c r="K10" s="85" t="s">
        <v>16</v>
      </c>
      <c r="L10" s="82" t="s">
        <v>17</v>
      </c>
      <c r="M10" s="82" t="s">
        <v>18</v>
      </c>
      <c r="N10" s="82" t="s">
        <v>19</v>
      </c>
    </row>
    <row r="11" spans="1:14" ht="15">
      <c r="A11" s="87"/>
      <c r="B11" s="98"/>
      <c r="C11" s="82"/>
      <c r="D11" s="87"/>
      <c r="E11" s="83"/>
      <c r="F11" s="82"/>
      <c r="G11" s="82"/>
      <c r="H11" s="82"/>
      <c r="I11" s="82"/>
      <c r="J11" s="82"/>
      <c r="K11" s="85"/>
      <c r="L11" s="82"/>
      <c r="M11" s="82"/>
      <c r="N11" s="82"/>
    </row>
    <row r="12" spans="1:14" ht="15.75">
      <c r="A12" s="60">
        <v>1</v>
      </c>
      <c r="B12" s="64">
        <v>43243</v>
      </c>
      <c r="C12" s="60" t="s">
        <v>478</v>
      </c>
      <c r="D12" s="60" t="s">
        <v>21</v>
      </c>
      <c r="E12" s="60" t="s">
        <v>283</v>
      </c>
      <c r="F12" s="60">
        <v>844</v>
      </c>
      <c r="G12" s="60">
        <v>818</v>
      </c>
      <c r="H12" s="60">
        <v>862</v>
      </c>
      <c r="I12" s="60">
        <v>880</v>
      </c>
      <c r="J12" s="60">
        <v>896</v>
      </c>
      <c r="K12" s="60">
        <v>818</v>
      </c>
      <c r="L12" s="65">
        <f aca="true" t="shared" si="0" ref="L12:L22">100000/F12</f>
        <v>118.48341232227489</v>
      </c>
      <c r="M12" s="66">
        <f>IF(D12="BUY",(K12-F12)*(L12),(F12-K12)*(L12))</f>
        <v>-3080.568720379147</v>
      </c>
      <c r="N12" s="67">
        <f>M12/(L12)/F12%</f>
        <v>-3.080568720379147</v>
      </c>
    </row>
    <row r="13" spans="1:14" ht="15.75">
      <c r="A13" s="60">
        <v>2</v>
      </c>
      <c r="B13" s="64">
        <v>43242</v>
      </c>
      <c r="C13" s="60" t="s">
        <v>478</v>
      </c>
      <c r="D13" s="60" t="s">
        <v>21</v>
      </c>
      <c r="E13" s="60" t="s">
        <v>254</v>
      </c>
      <c r="F13" s="60">
        <v>256</v>
      </c>
      <c r="G13" s="60">
        <v>246</v>
      </c>
      <c r="H13" s="60">
        <v>261</v>
      </c>
      <c r="I13" s="60">
        <v>266</v>
      </c>
      <c r="J13" s="60">
        <v>271</v>
      </c>
      <c r="K13" s="60">
        <v>266</v>
      </c>
      <c r="L13" s="65">
        <f>100000/F13</f>
        <v>390.625</v>
      </c>
      <c r="M13" s="66">
        <f>IF(D13="BUY",(K13-F13)*(L13),(F13-K13)*(L13))</f>
        <v>3906.25</v>
      </c>
      <c r="N13" s="67">
        <f>M13/(L13)/F13%</f>
        <v>3.90625</v>
      </c>
    </row>
    <row r="14" spans="1:14" ht="15.75">
      <c r="A14" s="60">
        <v>3</v>
      </c>
      <c r="B14" s="64">
        <v>43242</v>
      </c>
      <c r="C14" s="60" t="s">
        <v>478</v>
      </c>
      <c r="D14" s="60" t="s">
        <v>21</v>
      </c>
      <c r="E14" s="60" t="s">
        <v>112</v>
      </c>
      <c r="F14" s="60">
        <v>175</v>
      </c>
      <c r="G14" s="60">
        <v>169</v>
      </c>
      <c r="H14" s="60">
        <v>179</v>
      </c>
      <c r="I14" s="60">
        <v>183</v>
      </c>
      <c r="J14" s="60">
        <v>187</v>
      </c>
      <c r="K14" s="60">
        <v>187</v>
      </c>
      <c r="L14" s="65">
        <f>100000/F14</f>
        <v>571.4285714285714</v>
      </c>
      <c r="M14" s="66">
        <f>IF(D14="BUY",(K14-F14)*(L14),(F14-K14)*(L14))</f>
        <v>6857.142857142857</v>
      </c>
      <c r="N14" s="67">
        <f>M14/(L14)/F14%</f>
        <v>6.857142857142857</v>
      </c>
    </row>
    <row r="15" spans="1:14" ht="15.75">
      <c r="A15" s="60">
        <v>4</v>
      </c>
      <c r="B15" s="64">
        <v>43241</v>
      </c>
      <c r="C15" s="60" t="s">
        <v>478</v>
      </c>
      <c r="D15" s="60" t="s">
        <v>21</v>
      </c>
      <c r="E15" s="60" t="s">
        <v>283</v>
      </c>
      <c r="F15" s="60">
        <v>802</v>
      </c>
      <c r="G15" s="60">
        <v>774</v>
      </c>
      <c r="H15" s="60">
        <v>818</v>
      </c>
      <c r="I15" s="60">
        <v>834</v>
      </c>
      <c r="J15" s="60">
        <v>850</v>
      </c>
      <c r="K15" s="60">
        <v>818</v>
      </c>
      <c r="L15" s="65">
        <f>100000/F15</f>
        <v>124.68827930174564</v>
      </c>
      <c r="M15" s="66">
        <f>IF(D15="BUY",(K15-F15)*(L15),(F15-K15)*(L15))</f>
        <v>1995.0124688279302</v>
      </c>
      <c r="N15" s="67">
        <f>M15/(L15)/F15%</f>
        <v>1.9950124688279303</v>
      </c>
    </row>
    <row r="16" spans="1:14" ht="15.75">
      <c r="A16" s="60">
        <v>5</v>
      </c>
      <c r="B16" s="64">
        <v>43237</v>
      </c>
      <c r="C16" s="60" t="s">
        <v>478</v>
      </c>
      <c r="D16" s="60" t="s">
        <v>21</v>
      </c>
      <c r="E16" s="60" t="s">
        <v>533</v>
      </c>
      <c r="F16" s="60">
        <v>106.5</v>
      </c>
      <c r="G16" s="60">
        <v>102</v>
      </c>
      <c r="H16" s="60">
        <v>109</v>
      </c>
      <c r="I16" s="60">
        <v>111.5</v>
      </c>
      <c r="J16" s="60">
        <v>114</v>
      </c>
      <c r="K16" s="60">
        <v>102</v>
      </c>
      <c r="L16" s="65">
        <f>100000/F16</f>
        <v>938.9671361502348</v>
      </c>
      <c r="M16" s="66">
        <f>IF(D16="BUY",(K16-F16)*(L16),(F16-K16)*(L16))</f>
        <v>-4225.352112676056</v>
      </c>
      <c r="N16" s="67">
        <f>M16/(L16)/F16%</f>
        <v>-4.225352112676057</v>
      </c>
    </row>
    <row r="17" spans="1:14" ht="15.75">
      <c r="A17" s="60">
        <v>6</v>
      </c>
      <c r="B17" s="64">
        <v>43237</v>
      </c>
      <c r="C17" s="60" t="s">
        <v>478</v>
      </c>
      <c r="D17" s="60" t="s">
        <v>21</v>
      </c>
      <c r="E17" s="60" t="s">
        <v>283</v>
      </c>
      <c r="F17" s="60">
        <v>800</v>
      </c>
      <c r="G17" s="60">
        <v>774</v>
      </c>
      <c r="H17" s="60">
        <v>815</v>
      </c>
      <c r="I17" s="60">
        <v>830</v>
      </c>
      <c r="J17" s="60">
        <v>845</v>
      </c>
      <c r="K17" s="60">
        <v>845</v>
      </c>
      <c r="L17" s="65">
        <f t="shared" si="0"/>
        <v>125</v>
      </c>
      <c r="M17" s="66">
        <f aca="true" t="shared" si="1" ref="M17:M22">IF(D17="BUY",(K17-F17)*(L17),(F17-K17)*(L17))</f>
        <v>5625</v>
      </c>
      <c r="N17" s="67">
        <f aca="true" t="shared" si="2" ref="N17:N22">M17/(L17)/F17%</f>
        <v>5.625</v>
      </c>
    </row>
    <row r="18" spans="1:14" ht="15.75">
      <c r="A18" s="60">
        <v>7</v>
      </c>
      <c r="B18" s="64">
        <v>43225</v>
      </c>
      <c r="C18" s="60" t="s">
        <v>478</v>
      </c>
      <c r="D18" s="60" t="s">
        <v>21</v>
      </c>
      <c r="E18" s="60" t="s">
        <v>466</v>
      </c>
      <c r="F18" s="60">
        <v>1055</v>
      </c>
      <c r="G18" s="60">
        <v>1020</v>
      </c>
      <c r="H18" s="60">
        <v>1075</v>
      </c>
      <c r="I18" s="60">
        <v>1095</v>
      </c>
      <c r="J18" s="60">
        <v>1115</v>
      </c>
      <c r="K18" s="60">
        <v>1075</v>
      </c>
      <c r="L18" s="65">
        <f t="shared" si="0"/>
        <v>94.7867298578199</v>
      </c>
      <c r="M18" s="66">
        <f t="shared" si="1"/>
        <v>1895.7345971563982</v>
      </c>
      <c r="N18" s="67">
        <f t="shared" si="2"/>
        <v>1.895734597156398</v>
      </c>
    </row>
    <row r="19" spans="1:14" ht="15.75">
      <c r="A19" s="60">
        <v>8</v>
      </c>
      <c r="B19" s="64">
        <v>43225</v>
      </c>
      <c r="C19" s="60" t="s">
        <v>478</v>
      </c>
      <c r="D19" s="60" t="s">
        <v>21</v>
      </c>
      <c r="E19" s="60" t="s">
        <v>112</v>
      </c>
      <c r="F19" s="60">
        <v>235</v>
      </c>
      <c r="G19" s="60">
        <v>226</v>
      </c>
      <c r="H19" s="60">
        <v>240</v>
      </c>
      <c r="I19" s="60">
        <v>245</v>
      </c>
      <c r="J19" s="60">
        <v>250</v>
      </c>
      <c r="K19" s="60">
        <v>240</v>
      </c>
      <c r="L19" s="65">
        <f t="shared" si="0"/>
        <v>425.531914893617</v>
      </c>
      <c r="M19" s="66">
        <f t="shared" si="1"/>
        <v>2127.659574468085</v>
      </c>
      <c r="N19" s="67">
        <f t="shared" si="2"/>
        <v>2.127659574468085</v>
      </c>
    </row>
    <row r="20" spans="1:14" ht="15.75">
      <c r="A20" s="60">
        <v>9</v>
      </c>
      <c r="B20" s="64">
        <v>43224</v>
      </c>
      <c r="C20" s="60" t="s">
        <v>478</v>
      </c>
      <c r="D20" s="60" t="s">
        <v>21</v>
      </c>
      <c r="E20" s="60" t="s">
        <v>527</v>
      </c>
      <c r="F20" s="60">
        <v>245</v>
      </c>
      <c r="G20" s="60">
        <v>235</v>
      </c>
      <c r="H20" s="60">
        <v>250</v>
      </c>
      <c r="I20" s="60">
        <v>255</v>
      </c>
      <c r="J20" s="60">
        <v>260</v>
      </c>
      <c r="K20" s="60">
        <v>250</v>
      </c>
      <c r="L20" s="65">
        <f t="shared" si="0"/>
        <v>408.16326530612247</v>
      </c>
      <c r="M20" s="66">
        <f t="shared" si="1"/>
        <v>2040.8163265306123</v>
      </c>
      <c r="N20" s="67">
        <f t="shared" si="2"/>
        <v>2.0408163265306123</v>
      </c>
    </row>
    <row r="21" spans="1:14" ht="15.75">
      <c r="A21" s="60">
        <v>10</v>
      </c>
      <c r="B21" s="64">
        <v>43223</v>
      </c>
      <c r="C21" s="60" t="s">
        <v>478</v>
      </c>
      <c r="D21" s="60" t="s">
        <v>21</v>
      </c>
      <c r="E21" s="60" t="s">
        <v>44</v>
      </c>
      <c r="F21" s="60">
        <v>1250</v>
      </c>
      <c r="G21" s="60">
        <v>1210</v>
      </c>
      <c r="H21" s="60">
        <v>1270</v>
      </c>
      <c r="I21" s="60">
        <v>1290</v>
      </c>
      <c r="J21" s="60">
        <v>1310</v>
      </c>
      <c r="K21" s="60">
        <v>1270</v>
      </c>
      <c r="L21" s="65">
        <f t="shared" si="0"/>
        <v>80</v>
      </c>
      <c r="M21" s="66">
        <f t="shared" si="1"/>
        <v>1600</v>
      </c>
      <c r="N21" s="67">
        <f t="shared" si="2"/>
        <v>1.6</v>
      </c>
    </row>
    <row r="22" spans="1:14" ht="15.75">
      <c r="A22" s="60">
        <v>11</v>
      </c>
      <c r="B22" s="64">
        <v>43222</v>
      </c>
      <c r="C22" s="60" t="s">
        <v>478</v>
      </c>
      <c r="D22" s="60" t="s">
        <v>94</v>
      </c>
      <c r="E22" s="61" t="s">
        <v>112</v>
      </c>
      <c r="F22" s="60">
        <v>126</v>
      </c>
      <c r="G22" s="61">
        <v>130.5</v>
      </c>
      <c r="H22" s="61">
        <v>123.5</v>
      </c>
      <c r="I22" s="61">
        <v>121</v>
      </c>
      <c r="J22" s="61">
        <v>118.5</v>
      </c>
      <c r="K22" s="61">
        <v>118.5</v>
      </c>
      <c r="L22" s="65">
        <f t="shared" si="0"/>
        <v>793.6507936507936</v>
      </c>
      <c r="M22" s="66">
        <f t="shared" si="1"/>
        <v>5952.380952380952</v>
      </c>
      <c r="N22" s="67">
        <f t="shared" si="2"/>
        <v>5.9523809523809526</v>
      </c>
    </row>
    <row r="23" spans="1:14" ht="15.75">
      <c r="A23" s="13" t="s">
        <v>26</v>
      </c>
      <c r="B23" s="14"/>
      <c r="C23" s="15"/>
      <c r="D23" s="16"/>
      <c r="E23" s="17"/>
      <c r="F23" s="17"/>
      <c r="G23" s="18"/>
      <c r="H23" s="19"/>
      <c r="I23" s="19"/>
      <c r="J23" s="19"/>
      <c r="K23" s="20"/>
      <c r="L23" s="21"/>
      <c r="M23" s="1"/>
      <c r="N23" s="75"/>
    </row>
    <row r="24" spans="1:13" ht="15.75">
      <c r="A24" s="13" t="s">
        <v>27</v>
      </c>
      <c r="B24" s="23"/>
      <c r="C24" s="15"/>
      <c r="D24" s="16"/>
      <c r="E24" s="17"/>
      <c r="F24" s="17"/>
      <c r="G24" s="18"/>
      <c r="H24" s="17"/>
      <c r="I24" s="17"/>
      <c r="J24" s="17"/>
      <c r="K24" s="20"/>
      <c r="L24" s="21"/>
      <c r="M24" s="1"/>
    </row>
    <row r="25" spans="1:11" ht="15.75">
      <c r="A25" s="13" t="s">
        <v>27</v>
      </c>
      <c r="B25" s="23"/>
      <c r="C25" s="24"/>
      <c r="D25" s="25"/>
      <c r="E25" s="26"/>
      <c r="F25" s="26"/>
      <c r="G25" s="27"/>
      <c r="H25" s="26"/>
      <c r="I25" s="26"/>
      <c r="J25" s="26"/>
      <c r="K25" s="26"/>
    </row>
    <row r="26" ht="15.75">
      <c r="L26" s="21"/>
    </row>
    <row r="27" spans="3:9" ht="16.5" thickBot="1">
      <c r="C27" s="26"/>
      <c r="D27" s="26"/>
      <c r="E27" s="26"/>
      <c r="F27" s="29"/>
      <c r="G27" s="30"/>
      <c r="H27" s="31" t="s">
        <v>28</v>
      </c>
      <c r="I27" s="31"/>
    </row>
    <row r="28" spans="3:9" ht="15.75">
      <c r="C28" s="84" t="s">
        <v>29</v>
      </c>
      <c r="D28" s="84"/>
      <c r="E28" s="33">
        <v>11</v>
      </c>
      <c r="F28" s="34">
        <f>F29+F30+F31+F32+F33+F34</f>
        <v>100.00000000000001</v>
      </c>
      <c r="G28" s="35">
        <v>11</v>
      </c>
      <c r="H28" s="36">
        <f>G29/G28%</f>
        <v>81.81818181818181</v>
      </c>
      <c r="I28" s="36"/>
    </row>
    <row r="29" spans="3:9" ht="15.75">
      <c r="C29" s="80" t="s">
        <v>30</v>
      </c>
      <c r="D29" s="80"/>
      <c r="E29" s="37">
        <v>9</v>
      </c>
      <c r="F29" s="38">
        <f>(E29/E28)*100</f>
        <v>81.81818181818183</v>
      </c>
      <c r="G29" s="35">
        <v>9</v>
      </c>
      <c r="H29" s="32"/>
      <c r="I29" s="32"/>
    </row>
    <row r="30" spans="3:9" ht="15.75">
      <c r="C30" s="80" t="s">
        <v>32</v>
      </c>
      <c r="D30" s="80"/>
      <c r="E30" s="37">
        <v>0</v>
      </c>
      <c r="F30" s="38">
        <f>(E30/E28)*100</f>
        <v>0</v>
      </c>
      <c r="G30" s="40"/>
      <c r="H30" s="35"/>
      <c r="I30" s="35"/>
    </row>
    <row r="31" spans="3:9" ht="15.75">
      <c r="C31" s="80" t="s">
        <v>33</v>
      </c>
      <c r="D31" s="80"/>
      <c r="E31" s="37">
        <v>0</v>
      </c>
      <c r="F31" s="38">
        <f>(E31/E28)*100</f>
        <v>0</v>
      </c>
      <c r="G31" s="40"/>
      <c r="H31" s="35"/>
      <c r="I31" s="35"/>
    </row>
    <row r="32" spans="3:9" ht="15.75">
      <c r="C32" s="80" t="s">
        <v>34</v>
      </c>
      <c r="D32" s="80"/>
      <c r="E32" s="37">
        <v>2</v>
      </c>
      <c r="F32" s="38">
        <f>(E32/E28)*100</f>
        <v>18.181818181818183</v>
      </c>
      <c r="G32" s="40"/>
      <c r="H32" s="26" t="s">
        <v>35</v>
      </c>
      <c r="I32" s="26"/>
    </row>
    <row r="33" spans="3:9" ht="15.75">
      <c r="C33" s="80" t="s">
        <v>36</v>
      </c>
      <c r="D33" s="80"/>
      <c r="E33" s="37">
        <v>0</v>
      </c>
      <c r="F33" s="38">
        <f>(E33/E28)*100</f>
        <v>0</v>
      </c>
      <c r="G33" s="40"/>
      <c r="H33" s="26"/>
      <c r="I33" s="26"/>
    </row>
    <row r="34" spans="3:9" ht="16.5" thickBot="1">
      <c r="C34" s="81" t="s">
        <v>37</v>
      </c>
      <c r="D34" s="81"/>
      <c r="E34" s="42"/>
      <c r="F34" s="43">
        <f>(E34/E28)*100</f>
        <v>0</v>
      </c>
      <c r="G34" s="40"/>
      <c r="H34" s="26"/>
      <c r="I34" s="26"/>
    </row>
    <row r="35" spans="1:14" ht="15.75">
      <c r="A35" s="45" t="s">
        <v>38</v>
      </c>
      <c r="B35" s="14"/>
      <c r="C35" s="15"/>
      <c r="D35" s="15"/>
      <c r="E35" s="17"/>
      <c r="F35" s="17"/>
      <c r="G35" s="46"/>
      <c r="H35" s="47"/>
      <c r="I35" s="47"/>
      <c r="J35" s="47"/>
      <c r="K35" s="17"/>
      <c r="L35" s="21"/>
      <c r="M35" s="44"/>
      <c r="N35" s="44"/>
    </row>
    <row r="36" spans="1:14" ht="15.75">
      <c r="A36" s="16" t="s">
        <v>39</v>
      </c>
      <c r="B36" s="14"/>
      <c r="C36" s="48"/>
      <c r="D36" s="49"/>
      <c r="E36" s="50"/>
      <c r="F36" s="47"/>
      <c r="G36" s="46"/>
      <c r="H36" s="47"/>
      <c r="I36" s="47"/>
      <c r="J36" s="47"/>
      <c r="K36" s="17"/>
      <c r="L36" s="21"/>
      <c r="M36" s="28"/>
      <c r="N36" s="28"/>
    </row>
    <row r="37" spans="1:14" ht="15.75">
      <c r="A37" s="16" t="s">
        <v>40</v>
      </c>
      <c r="B37" s="14"/>
      <c r="C37" s="15"/>
      <c r="D37" s="49"/>
      <c r="E37" s="50"/>
      <c r="F37" s="47"/>
      <c r="G37" s="46"/>
      <c r="H37" s="51"/>
      <c r="I37" s="51"/>
      <c r="J37" s="51"/>
      <c r="K37" s="17"/>
      <c r="L37" s="21"/>
      <c r="M37" s="21"/>
      <c r="N37" s="21"/>
    </row>
    <row r="38" spans="1:14" ht="15.75">
      <c r="A38" s="16" t="s">
        <v>41</v>
      </c>
      <c r="B38" s="48"/>
      <c r="C38" s="15"/>
      <c r="D38" s="49"/>
      <c r="E38" s="50"/>
      <c r="F38" s="47"/>
      <c r="G38" s="52"/>
      <c r="H38" s="51"/>
      <c r="I38" s="51"/>
      <c r="J38" s="51"/>
      <c r="K38" s="17"/>
      <c r="L38" s="21"/>
      <c r="M38" s="21"/>
      <c r="N38" s="21"/>
    </row>
    <row r="39" spans="1:14" ht="15.75">
      <c r="A39" s="16" t="s">
        <v>42</v>
      </c>
      <c r="B39" s="39"/>
      <c r="C39" s="15"/>
      <c r="D39" s="53"/>
      <c r="E39" s="47"/>
      <c r="F39" s="47"/>
      <c r="G39" s="52"/>
      <c r="H39" s="51"/>
      <c r="I39" s="51"/>
      <c r="J39" s="51"/>
      <c r="K39" s="47"/>
      <c r="L39" s="21"/>
      <c r="M39" s="21"/>
      <c r="N39" s="21"/>
    </row>
    <row r="40" spans="1:14" ht="15.75">
      <c r="A40" s="16" t="s">
        <v>42</v>
      </c>
      <c r="B40" s="39"/>
      <c r="C40" s="15"/>
      <c r="D40" s="53"/>
      <c r="E40" s="47"/>
      <c r="F40" s="47"/>
      <c r="G40" s="52"/>
      <c r="H40" s="51"/>
      <c r="I40" s="51"/>
      <c r="J40" s="51"/>
      <c r="K40" s="47"/>
      <c r="L40" s="21"/>
      <c r="M40" s="21"/>
      <c r="N40" s="21"/>
    </row>
    <row r="41" ht="15.75" thickBot="1"/>
    <row r="42" spans="1:14" ht="15.75" thickBot="1">
      <c r="A42" s="89" t="s">
        <v>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ht="15.75" thickBo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4" ht="1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4" ht="15.75">
      <c r="A45" s="90" t="s">
        <v>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ht="15.75">
      <c r="A46" s="90" t="s">
        <v>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16.5" thickBot="1">
      <c r="A47" s="91" t="s">
        <v>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1:14" ht="15.75">
      <c r="A48" s="92" t="s">
        <v>497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1:14" ht="15.75">
      <c r="A49" s="92" t="s">
        <v>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1:14" ht="15">
      <c r="A50" s="87" t="s">
        <v>6</v>
      </c>
      <c r="B50" s="83" t="s">
        <v>7</v>
      </c>
      <c r="C50" s="82" t="s">
        <v>8</v>
      </c>
      <c r="D50" s="87" t="s">
        <v>9</v>
      </c>
      <c r="E50" s="82" t="s">
        <v>10</v>
      </c>
      <c r="F50" s="82" t="s">
        <v>11</v>
      </c>
      <c r="G50" s="82" t="s">
        <v>12</v>
      </c>
      <c r="H50" s="82" t="s">
        <v>13</v>
      </c>
      <c r="I50" s="82" t="s">
        <v>14</v>
      </c>
      <c r="J50" s="82" t="s">
        <v>15</v>
      </c>
      <c r="K50" s="85" t="s">
        <v>16</v>
      </c>
      <c r="L50" s="82" t="s">
        <v>17</v>
      </c>
      <c r="M50" s="82" t="s">
        <v>18</v>
      </c>
      <c r="N50" s="82" t="s">
        <v>19</v>
      </c>
    </row>
    <row r="51" spans="1:14" ht="15">
      <c r="A51" s="87"/>
      <c r="B51" s="98"/>
      <c r="C51" s="82"/>
      <c r="D51" s="87"/>
      <c r="E51" s="83"/>
      <c r="F51" s="82"/>
      <c r="G51" s="82"/>
      <c r="H51" s="82"/>
      <c r="I51" s="82"/>
      <c r="J51" s="82"/>
      <c r="K51" s="85"/>
      <c r="L51" s="82"/>
      <c r="M51" s="82"/>
      <c r="N51" s="82"/>
    </row>
    <row r="52" spans="1:14" s="77" customFormat="1" ht="15.75">
      <c r="A52" s="60">
        <v>1</v>
      </c>
      <c r="B52" s="64">
        <v>43220</v>
      </c>
      <c r="C52" s="60" t="s">
        <v>478</v>
      </c>
      <c r="D52" s="60" t="s">
        <v>21</v>
      </c>
      <c r="E52" s="60" t="s">
        <v>283</v>
      </c>
      <c r="F52" s="60">
        <v>695</v>
      </c>
      <c r="G52" s="60">
        <v>668</v>
      </c>
      <c r="H52" s="60">
        <v>707</v>
      </c>
      <c r="I52" s="60">
        <v>719</v>
      </c>
      <c r="J52" s="60">
        <v>738</v>
      </c>
      <c r="K52" s="60">
        <v>707</v>
      </c>
      <c r="L52" s="65">
        <f aca="true" t="shared" si="3" ref="L52:L57">100000/F52</f>
        <v>143.88489208633092</v>
      </c>
      <c r="M52" s="66">
        <f aca="true" t="shared" si="4" ref="M52:M59">IF(D52="BUY",(K52-F52)*(L52),(F52-K52)*(L52))</f>
        <v>1726.618705035971</v>
      </c>
      <c r="N52" s="79">
        <f aca="true" t="shared" si="5" ref="N52:N61">M52/(L52)/F52%</f>
        <v>1.7266187050359711</v>
      </c>
    </row>
    <row r="53" spans="1:14" s="77" customFormat="1" ht="15.75">
      <c r="A53" s="60">
        <v>2</v>
      </c>
      <c r="B53" s="64">
        <v>43220</v>
      </c>
      <c r="C53" s="60" t="s">
        <v>478</v>
      </c>
      <c r="D53" s="60" t="s">
        <v>21</v>
      </c>
      <c r="E53" s="60" t="s">
        <v>519</v>
      </c>
      <c r="F53" s="60">
        <v>768</v>
      </c>
      <c r="G53" s="60">
        <v>744</v>
      </c>
      <c r="H53" s="60">
        <v>785</v>
      </c>
      <c r="I53" s="60">
        <v>800</v>
      </c>
      <c r="J53" s="60">
        <v>815</v>
      </c>
      <c r="K53" s="60">
        <v>785</v>
      </c>
      <c r="L53" s="65">
        <f t="shared" si="3"/>
        <v>130.20833333333334</v>
      </c>
      <c r="M53" s="66">
        <f t="shared" si="4"/>
        <v>2213.541666666667</v>
      </c>
      <c r="N53" s="79">
        <f t="shared" si="5"/>
        <v>2.213541666666667</v>
      </c>
    </row>
    <row r="54" spans="1:14" s="77" customFormat="1" ht="15.75">
      <c r="A54" s="60">
        <v>3</v>
      </c>
      <c r="B54" s="64">
        <v>43215</v>
      </c>
      <c r="C54" s="60" t="s">
        <v>478</v>
      </c>
      <c r="D54" s="60" t="s">
        <v>21</v>
      </c>
      <c r="E54" s="60" t="s">
        <v>126</v>
      </c>
      <c r="F54" s="60">
        <v>1120</v>
      </c>
      <c r="G54" s="60">
        <v>1080</v>
      </c>
      <c r="H54" s="60">
        <v>1140</v>
      </c>
      <c r="I54" s="60">
        <v>1160</v>
      </c>
      <c r="J54" s="60">
        <v>1180</v>
      </c>
      <c r="K54" s="60">
        <v>1140</v>
      </c>
      <c r="L54" s="65">
        <f t="shared" si="3"/>
        <v>89.28571428571429</v>
      </c>
      <c r="M54" s="66">
        <f t="shared" si="4"/>
        <v>1785.7142857142858</v>
      </c>
      <c r="N54" s="79">
        <f t="shared" si="5"/>
        <v>1.7857142857142858</v>
      </c>
    </row>
    <row r="55" spans="1:14" s="77" customFormat="1" ht="15.75">
      <c r="A55" s="60">
        <v>4</v>
      </c>
      <c r="B55" s="64">
        <v>43213</v>
      </c>
      <c r="C55" s="60" t="s">
        <v>478</v>
      </c>
      <c r="D55" s="60" t="s">
        <v>21</v>
      </c>
      <c r="E55" s="60" t="s">
        <v>304</v>
      </c>
      <c r="F55" s="60">
        <v>124</v>
      </c>
      <c r="G55" s="60">
        <v>120</v>
      </c>
      <c r="H55" s="60">
        <v>126</v>
      </c>
      <c r="I55" s="60">
        <v>128</v>
      </c>
      <c r="J55" s="60">
        <v>130</v>
      </c>
      <c r="K55" s="60">
        <v>120</v>
      </c>
      <c r="L55" s="65">
        <f t="shared" si="3"/>
        <v>806.4516129032259</v>
      </c>
      <c r="M55" s="66">
        <f t="shared" si="4"/>
        <v>-3225.8064516129034</v>
      </c>
      <c r="N55" s="12">
        <f t="shared" si="5"/>
        <v>-3.2258064516129035</v>
      </c>
    </row>
    <row r="56" spans="1:14" s="76" customFormat="1" ht="15.75">
      <c r="A56" s="60">
        <v>5</v>
      </c>
      <c r="B56" s="64">
        <v>43210</v>
      </c>
      <c r="C56" s="60" t="s">
        <v>478</v>
      </c>
      <c r="D56" s="60" t="s">
        <v>21</v>
      </c>
      <c r="E56" s="60" t="s">
        <v>248</v>
      </c>
      <c r="F56" s="60">
        <v>285</v>
      </c>
      <c r="G56" s="60">
        <v>275</v>
      </c>
      <c r="H56" s="60">
        <v>290</v>
      </c>
      <c r="I56" s="60">
        <v>295</v>
      </c>
      <c r="J56" s="60">
        <v>300</v>
      </c>
      <c r="K56" s="60">
        <v>295</v>
      </c>
      <c r="L56" s="65">
        <f t="shared" si="3"/>
        <v>350.87719298245617</v>
      </c>
      <c r="M56" s="66">
        <f t="shared" si="4"/>
        <v>3508.7719298245615</v>
      </c>
      <c r="N56" s="79">
        <f t="shared" si="5"/>
        <v>3.508771929824561</v>
      </c>
    </row>
    <row r="57" spans="1:14" ht="15.75">
      <c r="A57" s="60">
        <v>6</v>
      </c>
      <c r="B57" s="64">
        <v>43209</v>
      </c>
      <c r="C57" s="60" t="s">
        <v>478</v>
      </c>
      <c r="D57" s="60" t="s">
        <v>21</v>
      </c>
      <c r="E57" s="60" t="s">
        <v>515</v>
      </c>
      <c r="F57" s="60">
        <v>1138</v>
      </c>
      <c r="G57" s="60">
        <v>1108</v>
      </c>
      <c r="H57" s="60">
        <v>1158</v>
      </c>
      <c r="I57" s="60">
        <v>1178</v>
      </c>
      <c r="J57" s="60">
        <v>1198</v>
      </c>
      <c r="K57" s="60">
        <v>1178</v>
      </c>
      <c r="L57" s="65">
        <f t="shared" si="3"/>
        <v>87.87346221441125</v>
      </c>
      <c r="M57" s="66">
        <f t="shared" si="4"/>
        <v>3514.93848857645</v>
      </c>
      <c r="N57" s="79">
        <f t="shared" si="5"/>
        <v>3.51493848857645</v>
      </c>
    </row>
    <row r="58" spans="1:14" ht="15.75">
      <c r="A58" s="60">
        <v>7</v>
      </c>
      <c r="B58" s="64">
        <v>43207</v>
      </c>
      <c r="C58" s="60" t="s">
        <v>478</v>
      </c>
      <c r="D58" s="60" t="s">
        <v>21</v>
      </c>
      <c r="E58" s="61" t="s">
        <v>514</v>
      </c>
      <c r="F58" s="60">
        <v>130</v>
      </c>
      <c r="G58" s="61">
        <v>127</v>
      </c>
      <c r="H58" s="61">
        <v>132</v>
      </c>
      <c r="I58" s="61">
        <v>134</v>
      </c>
      <c r="J58" s="61">
        <v>136</v>
      </c>
      <c r="K58" s="61">
        <v>134</v>
      </c>
      <c r="L58" s="65">
        <f aca="true" t="shared" si="6" ref="L58:L65">100000/F58</f>
        <v>769.2307692307693</v>
      </c>
      <c r="M58" s="66">
        <f t="shared" si="4"/>
        <v>3076.923076923077</v>
      </c>
      <c r="N58" s="67">
        <f t="shared" si="5"/>
        <v>3.0769230769230766</v>
      </c>
    </row>
    <row r="59" spans="1:14" ht="15.75">
      <c r="A59" s="60">
        <v>8</v>
      </c>
      <c r="B59" s="64">
        <v>43201</v>
      </c>
      <c r="C59" s="60" t="s">
        <v>478</v>
      </c>
      <c r="D59" s="60" t="s">
        <v>21</v>
      </c>
      <c r="E59" s="61" t="s">
        <v>112</v>
      </c>
      <c r="F59" s="60">
        <v>313</v>
      </c>
      <c r="G59" s="61">
        <v>303</v>
      </c>
      <c r="H59" s="61">
        <v>319</v>
      </c>
      <c r="I59" s="61">
        <v>325</v>
      </c>
      <c r="J59" s="61">
        <v>331</v>
      </c>
      <c r="K59" s="61">
        <v>303</v>
      </c>
      <c r="L59" s="65">
        <f t="shared" si="6"/>
        <v>319.4888178913738</v>
      </c>
      <c r="M59" s="66">
        <f t="shared" si="4"/>
        <v>-3194.888178913738</v>
      </c>
      <c r="N59" s="12">
        <f t="shared" si="5"/>
        <v>-3.194888178913738</v>
      </c>
    </row>
    <row r="60" spans="1:14" ht="15.75">
      <c r="A60" s="60">
        <v>9</v>
      </c>
      <c r="B60" s="64">
        <v>43200</v>
      </c>
      <c r="C60" s="60" t="s">
        <v>478</v>
      </c>
      <c r="D60" s="60" t="s">
        <v>21</v>
      </c>
      <c r="E60" s="61" t="s">
        <v>508</v>
      </c>
      <c r="F60" s="60">
        <v>106</v>
      </c>
      <c r="G60" s="61">
        <v>102.5</v>
      </c>
      <c r="H60" s="61">
        <v>208</v>
      </c>
      <c r="I60" s="61">
        <v>110</v>
      </c>
      <c r="J60" s="61">
        <v>112</v>
      </c>
      <c r="K60" s="61">
        <v>102.5</v>
      </c>
      <c r="L60" s="65">
        <f t="shared" si="6"/>
        <v>943.3962264150944</v>
      </c>
      <c r="M60" s="66">
        <f aca="true" t="shared" si="7" ref="M60:M65">IF(D60="BUY",(K60-F60)*(L60),(F60-K60)*(L60))</f>
        <v>-3301.8867924528304</v>
      </c>
      <c r="N60" s="12">
        <f t="shared" si="5"/>
        <v>-3.30188679245283</v>
      </c>
    </row>
    <row r="61" spans="1:14" ht="15.75">
      <c r="A61" s="60">
        <v>10</v>
      </c>
      <c r="B61" s="64">
        <v>43200</v>
      </c>
      <c r="C61" s="60" t="s">
        <v>478</v>
      </c>
      <c r="D61" s="60" t="s">
        <v>21</v>
      </c>
      <c r="E61" s="61" t="s">
        <v>359</v>
      </c>
      <c r="F61" s="60">
        <v>280</v>
      </c>
      <c r="G61" s="61">
        <v>272</v>
      </c>
      <c r="H61" s="61">
        <v>285</v>
      </c>
      <c r="I61" s="61">
        <v>290</v>
      </c>
      <c r="J61" s="61">
        <v>295</v>
      </c>
      <c r="K61" s="61">
        <v>272</v>
      </c>
      <c r="L61" s="65">
        <f t="shared" si="6"/>
        <v>357.14285714285717</v>
      </c>
      <c r="M61" s="66">
        <f t="shared" si="7"/>
        <v>-2857.1428571428573</v>
      </c>
      <c r="N61" s="12">
        <f t="shared" si="5"/>
        <v>-2.857142857142857</v>
      </c>
    </row>
    <row r="62" spans="1:14" ht="15.75">
      <c r="A62" s="60">
        <v>11</v>
      </c>
      <c r="B62" s="64">
        <v>43196</v>
      </c>
      <c r="C62" s="60" t="s">
        <v>478</v>
      </c>
      <c r="D62" s="60" t="s">
        <v>21</v>
      </c>
      <c r="E62" s="61" t="s">
        <v>505</v>
      </c>
      <c r="F62" s="60">
        <v>530</v>
      </c>
      <c r="G62" s="61">
        <v>514</v>
      </c>
      <c r="H62" s="61">
        <v>540</v>
      </c>
      <c r="I62" s="61">
        <v>550</v>
      </c>
      <c r="J62" s="61">
        <v>560</v>
      </c>
      <c r="K62" s="61">
        <v>540</v>
      </c>
      <c r="L62" s="65">
        <f t="shared" si="6"/>
        <v>188.67924528301887</v>
      </c>
      <c r="M62" s="66">
        <f t="shared" si="7"/>
        <v>1886.7924528301887</v>
      </c>
      <c r="N62" s="67">
        <f>M62/(L62)/F62%</f>
        <v>1.8867924528301887</v>
      </c>
    </row>
    <row r="63" spans="1:14" ht="15.75">
      <c r="A63" s="60">
        <v>12</v>
      </c>
      <c r="B63" s="64">
        <v>43196</v>
      </c>
      <c r="C63" s="60" t="s">
        <v>478</v>
      </c>
      <c r="D63" s="60" t="s">
        <v>21</v>
      </c>
      <c r="E63" s="61" t="s">
        <v>69</v>
      </c>
      <c r="F63" s="60">
        <v>2390</v>
      </c>
      <c r="G63" s="61">
        <v>2330</v>
      </c>
      <c r="H63" s="61">
        <v>2430</v>
      </c>
      <c r="I63" s="61">
        <v>2470</v>
      </c>
      <c r="J63" s="61">
        <v>2510</v>
      </c>
      <c r="K63" s="61">
        <v>2430</v>
      </c>
      <c r="L63" s="65">
        <f t="shared" si="6"/>
        <v>41.84100418410042</v>
      </c>
      <c r="M63" s="66">
        <f t="shared" si="7"/>
        <v>1673.6401673640169</v>
      </c>
      <c r="N63" s="67">
        <f>M63/(L63)/F63%</f>
        <v>1.6736401673640169</v>
      </c>
    </row>
    <row r="64" spans="1:14" ht="15.75">
      <c r="A64" s="60">
        <v>13</v>
      </c>
      <c r="B64" s="64">
        <v>43195</v>
      </c>
      <c r="C64" s="60" t="s">
        <v>478</v>
      </c>
      <c r="D64" s="60" t="s">
        <v>21</v>
      </c>
      <c r="E64" s="61" t="s">
        <v>503</v>
      </c>
      <c r="F64" s="60">
        <v>1840</v>
      </c>
      <c r="G64" s="61">
        <v>1805</v>
      </c>
      <c r="H64" s="61">
        <v>1860</v>
      </c>
      <c r="I64" s="61">
        <v>1880</v>
      </c>
      <c r="J64" s="61">
        <v>1900</v>
      </c>
      <c r="K64" s="61">
        <v>1860</v>
      </c>
      <c r="L64" s="65">
        <f t="shared" si="6"/>
        <v>54.34782608695652</v>
      </c>
      <c r="M64" s="66">
        <f t="shared" si="7"/>
        <v>1086.9565217391305</v>
      </c>
      <c r="N64" s="67">
        <f>M64/(L64)/F64%</f>
        <v>1.0869565217391306</v>
      </c>
    </row>
    <row r="65" spans="1:14" ht="15.75">
      <c r="A65" s="60">
        <v>14</v>
      </c>
      <c r="B65" s="64">
        <v>43192</v>
      </c>
      <c r="C65" s="60" t="s">
        <v>478</v>
      </c>
      <c r="D65" s="60" t="s">
        <v>21</v>
      </c>
      <c r="E65" s="61" t="s">
        <v>282</v>
      </c>
      <c r="F65" s="60">
        <v>502</v>
      </c>
      <c r="G65" s="61">
        <v>485</v>
      </c>
      <c r="H65" s="61">
        <v>512</v>
      </c>
      <c r="I65" s="61">
        <v>522</v>
      </c>
      <c r="J65" s="61">
        <v>532</v>
      </c>
      <c r="K65" s="61">
        <v>512</v>
      </c>
      <c r="L65" s="65">
        <f t="shared" si="6"/>
        <v>199.20318725099602</v>
      </c>
      <c r="M65" s="66">
        <f t="shared" si="7"/>
        <v>1992.0318725099603</v>
      </c>
      <c r="N65" s="67">
        <f>M65/(L65)/F65%</f>
        <v>1.9920318725099604</v>
      </c>
    </row>
    <row r="66" spans="1:14" ht="15.75">
      <c r="A66" s="13" t="s">
        <v>26</v>
      </c>
      <c r="B66" s="14"/>
      <c r="C66" s="15"/>
      <c r="D66" s="16"/>
      <c r="E66" s="17"/>
      <c r="F66" s="17"/>
      <c r="G66" s="18"/>
      <c r="H66" s="19"/>
      <c r="I66" s="19"/>
      <c r="J66" s="19"/>
      <c r="K66" s="20"/>
      <c r="L66" s="21"/>
      <c r="M66" s="1"/>
      <c r="N66" s="75"/>
    </row>
    <row r="67" spans="1:13" ht="15.75">
      <c r="A67" s="13" t="s">
        <v>27</v>
      </c>
      <c r="B67" s="23"/>
      <c r="C67" s="15"/>
      <c r="D67" s="16"/>
      <c r="E67" s="17"/>
      <c r="F67" s="17"/>
      <c r="G67" s="18"/>
      <c r="H67" s="17"/>
      <c r="I67" s="17"/>
      <c r="J67" s="17"/>
      <c r="K67" s="20"/>
      <c r="L67" s="21"/>
      <c r="M67" s="1"/>
    </row>
    <row r="68" spans="1:12" ht="15.75">
      <c r="A68" s="13" t="s">
        <v>27</v>
      </c>
      <c r="B68" s="23"/>
      <c r="C68" s="24"/>
      <c r="D68" s="25"/>
      <c r="E68" s="26"/>
      <c r="F68" s="26"/>
      <c r="G68" s="27"/>
      <c r="H68" s="26"/>
      <c r="I68" s="26"/>
      <c r="J68" s="26"/>
      <c r="K68" s="26"/>
      <c r="L68" s="21"/>
    </row>
    <row r="70" spans="3:9" ht="16.5" thickBot="1">
      <c r="C70" s="26"/>
      <c r="D70" s="26"/>
      <c r="E70" s="26"/>
      <c r="F70" s="29"/>
      <c r="G70" s="30"/>
      <c r="H70" s="31" t="s">
        <v>28</v>
      </c>
      <c r="I70" s="31"/>
    </row>
    <row r="71" spans="3:9" ht="15.75">
      <c r="C71" s="84" t="s">
        <v>29</v>
      </c>
      <c r="D71" s="84"/>
      <c r="E71" s="33">
        <v>14</v>
      </c>
      <c r="F71" s="34">
        <f>F72+F73+F74+F75+F76+F77</f>
        <v>100</v>
      </c>
      <c r="G71" s="35">
        <v>14</v>
      </c>
      <c r="H71" s="36">
        <f>G72/G71%</f>
        <v>71.42857142857142</v>
      </c>
      <c r="I71" s="36"/>
    </row>
    <row r="72" spans="3:9" ht="15.75">
      <c r="C72" s="80" t="s">
        <v>30</v>
      </c>
      <c r="D72" s="80"/>
      <c r="E72" s="37">
        <v>10</v>
      </c>
      <c r="F72" s="38">
        <f>(E72/E71)*100</f>
        <v>71.42857142857143</v>
      </c>
      <c r="G72" s="35">
        <v>10</v>
      </c>
      <c r="H72" s="32"/>
      <c r="I72" s="32"/>
    </row>
    <row r="73" spans="3:9" ht="15.75">
      <c r="C73" s="80" t="s">
        <v>32</v>
      </c>
      <c r="D73" s="80"/>
      <c r="E73" s="37">
        <v>0</v>
      </c>
      <c r="F73" s="38">
        <f>(E73/E71)*100</f>
        <v>0</v>
      </c>
      <c r="G73" s="40"/>
      <c r="H73" s="35"/>
      <c r="I73" s="35"/>
    </row>
    <row r="74" spans="3:9" ht="15.75">
      <c r="C74" s="80" t="s">
        <v>33</v>
      </c>
      <c r="D74" s="80"/>
      <c r="E74" s="37">
        <v>0</v>
      </c>
      <c r="F74" s="38">
        <f>(E74/E71)*100</f>
        <v>0</v>
      </c>
      <c r="G74" s="40"/>
      <c r="H74" s="35"/>
      <c r="I74" s="35"/>
    </row>
    <row r="75" spans="3:9" ht="15.75">
      <c r="C75" s="80" t="s">
        <v>34</v>
      </c>
      <c r="D75" s="80"/>
      <c r="E75" s="37">
        <v>4</v>
      </c>
      <c r="F75" s="38">
        <f>(E75/E71)*100</f>
        <v>28.57142857142857</v>
      </c>
      <c r="G75" s="40"/>
      <c r="H75" s="26" t="s">
        <v>35</v>
      </c>
      <c r="I75" s="26"/>
    </row>
    <row r="76" spans="3:9" ht="15.75">
      <c r="C76" s="80" t="s">
        <v>36</v>
      </c>
      <c r="D76" s="80"/>
      <c r="E76" s="37">
        <v>0</v>
      </c>
      <c r="F76" s="38">
        <f>(E76/E71)*100</f>
        <v>0</v>
      </c>
      <c r="G76" s="40"/>
      <c r="H76" s="26"/>
      <c r="I76" s="26"/>
    </row>
    <row r="77" spans="3:9" ht="16.5" thickBot="1">
      <c r="C77" s="81" t="s">
        <v>37</v>
      </c>
      <c r="D77" s="81"/>
      <c r="E77" s="42"/>
      <c r="F77" s="43">
        <f>(E77/E71)*100</f>
        <v>0</v>
      </c>
      <c r="G77" s="40"/>
      <c r="H77" s="26"/>
      <c r="I77" s="26"/>
    </row>
    <row r="78" spans="1:14" ht="15.75">
      <c r="A78" s="45" t="s">
        <v>38</v>
      </c>
      <c r="B78" s="14"/>
      <c r="C78" s="15"/>
      <c r="D78" s="15"/>
      <c r="E78" s="17"/>
      <c r="F78" s="17"/>
      <c r="G78" s="46"/>
      <c r="H78" s="47"/>
      <c r="I78" s="47"/>
      <c r="J78" s="47"/>
      <c r="K78" s="17"/>
      <c r="L78" s="21"/>
      <c r="M78" s="44"/>
      <c r="N78" s="44"/>
    </row>
    <row r="79" spans="1:14" ht="15.75">
      <c r="A79" s="16" t="s">
        <v>39</v>
      </c>
      <c r="B79" s="14"/>
      <c r="C79" s="48"/>
      <c r="D79" s="49"/>
      <c r="E79" s="50"/>
      <c r="F79" s="47"/>
      <c r="G79" s="46"/>
      <c r="H79" s="47"/>
      <c r="I79" s="47"/>
      <c r="J79" s="47"/>
      <c r="K79" s="17"/>
      <c r="L79" s="21"/>
      <c r="M79" s="28"/>
      <c r="N79" s="28"/>
    </row>
    <row r="80" spans="1:14" ht="15.75">
      <c r="A80" s="16" t="s">
        <v>40</v>
      </c>
      <c r="B80" s="14"/>
      <c r="C80" s="15"/>
      <c r="D80" s="49"/>
      <c r="E80" s="50"/>
      <c r="F80" s="47"/>
      <c r="G80" s="46"/>
      <c r="H80" s="51"/>
      <c r="I80" s="51"/>
      <c r="J80" s="51"/>
      <c r="K80" s="17"/>
      <c r="L80" s="21"/>
      <c r="M80" s="21"/>
      <c r="N80" s="21"/>
    </row>
    <row r="81" spans="1:14" ht="15.75">
      <c r="A81" s="16" t="s">
        <v>41</v>
      </c>
      <c r="B81" s="48"/>
      <c r="C81" s="15"/>
      <c r="D81" s="49"/>
      <c r="E81" s="50"/>
      <c r="F81" s="47"/>
      <c r="G81" s="52"/>
      <c r="H81" s="51"/>
      <c r="I81" s="51"/>
      <c r="J81" s="51"/>
      <c r="K81" s="17"/>
      <c r="L81" s="21"/>
      <c r="M81" s="21"/>
      <c r="N81" s="21"/>
    </row>
    <row r="82" spans="1:14" ht="15.75">
      <c r="A82" s="16" t="s">
        <v>42</v>
      </c>
      <c r="B82" s="39"/>
      <c r="C82" s="15"/>
      <c r="D82" s="53"/>
      <c r="E82" s="47"/>
      <c r="F82" s="47"/>
      <c r="G82" s="52"/>
      <c r="H82" s="51"/>
      <c r="I82" s="51"/>
      <c r="J82" s="51"/>
      <c r="K82" s="47"/>
      <c r="L82" s="21"/>
      <c r="M82" s="21"/>
      <c r="N82" s="21"/>
    </row>
    <row r="83" spans="1:14" ht="16.5" thickBot="1">
      <c r="A83" s="16" t="s">
        <v>42</v>
      </c>
      <c r="B83" s="39"/>
      <c r="C83" s="15"/>
      <c r="D83" s="53"/>
      <c r="E83" s="47"/>
      <c r="F83" s="47"/>
      <c r="G83" s="52"/>
      <c r="H83" s="51"/>
      <c r="I83" s="51"/>
      <c r="J83" s="51"/>
      <c r="K83" s="47"/>
      <c r="L83" s="21"/>
      <c r="M83" s="21"/>
      <c r="N83" s="21"/>
    </row>
    <row r="84" spans="1:14" ht="15.75" thickBot="1">
      <c r="A84" s="89" t="s">
        <v>0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14" ht="15.75" thickBo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 ht="1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1:14" ht="15.75">
      <c r="A87" s="90" t="s">
        <v>1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ht="15.75">
      <c r="A88" s="90" t="s">
        <v>2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</row>
    <row r="89" spans="1:14" ht="16.5" thickBot="1">
      <c r="A89" s="91" t="s">
        <v>3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1:14" ht="15.75">
      <c r="A90" s="92" t="s">
        <v>489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ht="15.75">
      <c r="A91" s="92" t="s">
        <v>5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ht="15">
      <c r="A92" s="87" t="s">
        <v>6</v>
      </c>
      <c r="B92" s="83" t="s">
        <v>7</v>
      </c>
      <c r="C92" s="82" t="s">
        <v>8</v>
      </c>
      <c r="D92" s="87" t="s">
        <v>9</v>
      </c>
      <c r="E92" s="82" t="s">
        <v>10</v>
      </c>
      <c r="F92" s="82" t="s">
        <v>11</v>
      </c>
      <c r="G92" s="82" t="s">
        <v>12</v>
      </c>
      <c r="H92" s="82" t="s">
        <v>13</v>
      </c>
      <c r="I92" s="82" t="s">
        <v>14</v>
      </c>
      <c r="J92" s="82" t="s">
        <v>15</v>
      </c>
      <c r="K92" s="85" t="s">
        <v>16</v>
      </c>
      <c r="L92" s="82" t="s">
        <v>17</v>
      </c>
      <c r="M92" s="82" t="s">
        <v>18</v>
      </c>
      <c r="N92" s="82" t="s">
        <v>19</v>
      </c>
    </row>
    <row r="93" spans="1:14" ht="15">
      <c r="A93" s="87"/>
      <c r="B93" s="98"/>
      <c r="C93" s="82"/>
      <c r="D93" s="87"/>
      <c r="E93" s="83"/>
      <c r="F93" s="82"/>
      <c r="G93" s="82"/>
      <c r="H93" s="82"/>
      <c r="I93" s="82"/>
      <c r="J93" s="82"/>
      <c r="K93" s="85"/>
      <c r="L93" s="82"/>
      <c r="M93" s="82"/>
      <c r="N93" s="82"/>
    </row>
    <row r="94" spans="1:14" s="1" customFormat="1" ht="15.75">
      <c r="A94" s="63">
        <v>1</v>
      </c>
      <c r="B94" s="64">
        <v>43186</v>
      </c>
      <c r="C94" s="60" t="s">
        <v>478</v>
      </c>
      <c r="D94" s="60" t="s">
        <v>21</v>
      </c>
      <c r="E94" s="61" t="s">
        <v>495</v>
      </c>
      <c r="F94" s="60">
        <v>8880</v>
      </c>
      <c r="G94" s="61">
        <v>8725</v>
      </c>
      <c r="H94" s="61">
        <v>8980</v>
      </c>
      <c r="I94" s="61">
        <v>9080</v>
      </c>
      <c r="J94" s="61">
        <v>9180</v>
      </c>
      <c r="K94" s="61">
        <v>9080</v>
      </c>
      <c r="L94" s="65">
        <f aca="true" t="shared" si="8" ref="L94:L102">100000/F94</f>
        <v>11.26126126126126</v>
      </c>
      <c r="M94" s="66">
        <f>IF(D94="BUY",(K94-F94)*(L94),(F94-K94)*(L94))</f>
        <v>2252.252252252252</v>
      </c>
      <c r="N94" s="67">
        <f>M94/(L94)/F94%</f>
        <v>2.2522522522522523</v>
      </c>
    </row>
    <row r="95" spans="1:14" s="1" customFormat="1" ht="15.75">
      <c r="A95" s="63">
        <v>2</v>
      </c>
      <c r="B95" s="64">
        <v>43185</v>
      </c>
      <c r="C95" s="60" t="s">
        <v>478</v>
      </c>
      <c r="D95" s="60" t="s">
        <v>21</v>
      </c>
      <c r="E95" s="61" t="s">
        <v>93</v>
      </c>
      <c r="F95" s="60">
        <v>585</v>
      </c>
      <c r="G95" s="61">
        <v>570</v>
      </c>
      <c r="H95" s="61">
        <v>595</v>
      </c>
      <c r="I95" s="61">
        <v>605</v>
      </c>
      <c r="J95" s="61">
        <v>615</v>
      </c>
      <c r="K95" s="61">
        <v>595</v>
      </c>
      <c r="L95" s="65">
        <f t="shared" si="8"/>
        <v>170.94017094017093</v>
      </c>
      <c r="M95" s="66">
        <f>IF(D95="BUY",(K95-F95)*(L95),(F95-K95)*(L95))</f>
        <v>1709.4017094017092</v>
      </c>
      <c r="N95" s="67">
        <f>M95/(L95)/F95%</f>
        <v>1.7094017094017095</v>
      </c>
    </row>
    <row r="96" spans="1:14" s="1" customFormat="1" ht="15.75">
      <c r="A96" s="63">
        <v>3</v>
      </c>
      <c r="B96" s="64">
        <v>43182</v>
      </c>
      <c r="C96" s="60" t="s">
        <v>478</v>
      </c>
      <c r="D96" s="60" t="s">
        <v>21</v>
      </c>
      <c r="E96" s="61" t="s">
        <v>288</v>
      </c>
      <c r="F96" s="60">
        <v>3260</v>
      </c>
      <c r="G96" s="61">
        <v>3200</v>
      </c>
      <c r="H96" s="61">
        <v>3300</v>
      </c>
      <c r="I96" s="61">
        <v>3340</v>
      </c>
      <c r="J96" s="61">
        <v>3380</v>
      </c>
      <c r="K96" s="61">
        <v>3200</v>
      </c>
      <c r="L96" s="65">
        <f t="shared" si="8"/>
        <v>30.67484662576687</v>
      </c>
      <c r="M96" s="66">
        <f>IF(D96="BUY",(K96-F96)*(L96),(F96-K96)*(L96))</f>
        <v>-1840.4907975460123</v>
      </c>
      <c r="N96" s="12">
        <f aca="true" t="shared" si="9" ref="N96:N102">M96/(L96)/F96%</f>
        <v>-1.840490797546012</v>
      </c>
    </row>
    <row r="97" spans="1:14" s="1" customFormat="1" ht="15.75">
      <c r="A97" s="63">
        <v>4</v>
      </c>
      <c r="B97" s="64">
        <v>43181</v>
      </c>
      <c r="C97" s="60" t="s">
        <v>478</v>
      </c>
      <c r="D97" s="60" t="s">
        <v>21</v>
      </c>
      <c r="E97" s="61" t="s">
        <v>494</v>
      </c>
      <c r="F97" s="60">
        <v>447</v>
      </c>
      <c r="G97" s="61">
        <v>432</v>
      </c>
      <c r="H97" s="61">
        <v>455</v>
      </c>
      <c r="I97" s="61">
        <v>463</v>
      </c>
      <c r="J97" s="61">
        <v>470</v>
      </c>
      <c r="K97" s="61">
        <v>432</v>
      </c>
      <c r="L97" s="65">
        <f t="shared" si="8"/>
        <v>223.71364653243847</v>
      </c>
      <c r="M97" s="66">
        <f aca="true" t="shared" si="10" ref="M97:M102">IF(D97="BUY",(K97-F97)*(L97),(F97-K97)*(L97))</f>
        <v>-3355.7046979865772</v>
      </c>
      <c r="N97" s="12">
        <f t="shared" si="9"/>
        <v>-3.3557046979865772</v>
      </c>
    </row>
    <row r="98" spans="1:14" s="1" customFormat="1" ht="15.75">
      <c r="A98" s="63">
        <v>5</v>
      </c>
      <c r="B98" s="64">
        <v>43180</v>
      </c>
      <c r="C98" s="60" t="s">
        <v>478</v>
      </c>
      <c r="D98" s="60" t="s">
        <v>21</v>
      </c>
      <c r="E98" s="61" t="s">
        <v>493</v>
      </c>
      <c r="F98" s="60">
        <v>580</v>
      </c>
      <c r="G98" s="61">
        <v>564</v>
      </c>
      <c r="H98" s="61">
        <v>590</v>
      </c>
      <c r="I98" s="61">
        <v>600</v>
      </c>
      <c r="J98" s="61">
        <v>610</v>
      </c>
      <c r="K98" s="61">
        <v>600</v>
      </c>
      <c r="L98" s="65">
        <f t="shared" si="8"/>
        <v>172.41379310344828</v>
      </c>
      <c r="M98" s="66">
        <f t="shared" si="10"/>
        <v>3448.2758620689656</v>
      </c>
      <c r="N98" s="67">
        <f t="shared" si="9"/>
        <v>3.4482758620689657</v>
      </c>
    </row>
    <row r="99" spans="1:14" s="1" customFormat="1" ht="15.75">
      <c r="A99" s="63">
        <v>6</v>
      </c>
      <c r="B99" s="64">
        <v>43180</v>
      </c>
      <c r="C99" s="60" t="s">
        <v>478</v>
      </c>
      <c r="D99" s="60" t="s">
        <v>21</v>
      </c>
      <c r="E99" s="61" t="s">
        <v>145</v>
      </c>
      <c r="F99" s="60">
        <v>388</v>
      </c>
      <c r="G99" s="61">
        <v>377</v>
      </c>
      <c r="H99" s="61">
        <v>395</v>
      </c>
      <c r="I99" s="61">
        <v>401</v>
      </c>
      <c r="J99" s="61">
        <v>407</v>
      </c>
      <c r="K99" s="61">
        <v>377</v>
      </c>
      <c r="L99" s="65">
        <f t="shared" si="8"/>
        <v>257.7319587628866</v>
      </c>
      <c r="M99" s="66">
        <f t="shared" si="10"/>
        <v>-2835.0515463917527</v>
      </c>
      <c r="N99" s="12">
        <f t="shared" si="9"/>
        <v>-2.8350515463917527</v>
      </c>
    </row>
    <row r="100" spans="1:14" s="1" customFormat="1" ht="15.75">
      <c r="A100" s="63">
        <v>7</v>
      </c>
      <c r="B100" s="64">
        <v>43171</v>
      </c>
      <c r="C100" s="60" t="s">
        <v>478</v>
      </c>
      <c r="D100" s="60" t="s">
        <v>21</v>
      </c>
      <c r="E100" s="61" t="s">
        <v>441</v>
      </c>
      <c r="F100" s="60">
        <v>351</v>
      </c>
      <c r="G100" s="61">
        <v>344</v>
      </c>
      <c r="H100" s="61">
        <v>357</v>
      </c>
      <c r="I100" s="61">
        <v>363</v>
      </c>
      <c r="J100" s="61">
        <v>369</v>
      </c>
      <c r="K100" s="61">
        <v>357</v>
      </c>
      <c r="L100" s="65">
        <f t="shared" si="8"/>
        <v>284.9002849002849</v>
      </c>
      <c r="M100" s="66">
        <f t="shared" si="10"/>
        <v>1709.4017094017092</v>
      </c>
      <c r="N100" s="67">
        <f t="shared" si="9"/>
        <v>1.7094017094017095</v>
      </c>
    </row>
    <row r="101" spans="1:14" s="1" customFormat="1" ht="15.75">
      <c r="A101" s="63">
        <v>8</v>
      </c>
      <c r="B101" s="64">
        <v>43167</v>
      </c>
      <c r="C101" s="60" t="s">
        <v>478</v>
      </c>
      <c r="D101" s="60" t="s">
        <v>21</v>
      </c>
      <c r="E101" s="61" t="s">
        <v>145</v>
      </c>
      <c r="F101" s="60">
        <v>383</v>
      </c>
      <c r="G101" s="61">
        <v>368</v>
      </c>
      <c r="H101" s="61">
        <v>393</v>
      </c>
      <c r="I101" s="61">
        <v>403</v>
      </c>
      <c r="J101" s="61">
        <v>413</v>
      </c>
      <c r="K101" s="61">
        <v>393</v>
      </c>
      <c r="L101" s="65">
        <f t="shared" si="8"/>
        <v>261.0966057441253</v>
      </c>
      <c r="M101" s="66">
        <f t="shared" si="10"/>
        <v>2610.9660574412533</v>
      </c>
      <c r="N101" s="67">
        <f t="shared" si="9"/>
        <v>2.6109660574412534</v>
      </c>
    </row>
    <row r="102" spans="1:14" s="1" customFormat="1" ht="15.75">
      <c r="A102" s="63">
        <v>9</v>
      </c>
      <c r="B102" s="64">
        <v>43164</v>
      </c>
      <c r="C102" s="60" t="s">
        <v>478</v>
      </c>
      <c r="D102" s="60" t="s">
        <v>94</v>
      </c>
      <c r="E102" s="61" t="s">
        <v>490</v>
      </c>
      <c r="F102" s="60">
        <v>452</v>
      </c>
      <c r="G102" s="61">
        <v>468</v>
      </c>
      <c r="H102" s="61">
        <v>442</v>
      </c>
      <c r="I102" s="61">
        <v>432</v>
      </c>
      <c r="J102" s="61">
        <v>422</v>
      </c>
      <c r="K102" s="61">
        <v>442</v>
      </c>
      <c r="L102" s="65">
        <f t="shared" si="8"/>
        <v>221.23893805309734</v>
      </c>
      <c r="M102" s="66">
        <f t="shared" si="10"/>
        <v>2212.3893805309735</v>
      </c>
      <c r="N102" s="67">
        <f t="shared" si="9"/>
        <v>2.212389380530974</v>
      </c>
    </row>
    <row r="103" spans="1:14" ht="15.75">
      <c r="A103" s="13" t="s">
        <v>26</v>
      </c>
      <c r="B103" s="14"/>
      <c r="C103" s="15"/>
      <c r="D103" s="16"/>
      <c r="E103" s="17"/>
      <c r="F103" s="17"/>
      <c r="G103" s="18"/>
      <c r="H103" s="19"/>
      <c r="I103" s="19"/>
      <c r="J103" s="19"/>
      <c r="K103" s="20"/>
      <c r="L103" s="21"/>
      <c r="M103" s="1"/>
      <c r="N103" s="75"/>
    </row>
    <row r="104" spans="1:13" ht="15.75">
      <c r="A104" s="13" t="s">
        <v>27</v>
      </c>
      <c r="B104" s="23"/>
      <c r="C104" s="15"/>
      <c r="D104" s="16"/>
      <c r="E104" s="17"/>
      <c r="F104" s="17"/>
      <c r="G104" s="18"/>
      <c r="H104" s="17"/>
      <c r="I104" s="17"/>
      <c r="J104" s="17"/>
      <c r="K104" s="20"/>
      <c r="L104" s="21"/>
      <c r="M104" s="1"/>
    </row>
    <row r="105" spans="1:12" ht="15.75">
      <c r="A105" s="13" t="s">
        <v>27</v>
      </c>
      <c r="B105" s="23"/>
      <c r="C105" s="24"/>
      <c r="D105" s="25"/>
      <c r="E105" s="26"/>
      <c r="F105" s="26"/>
      <c r="G105" s="27"/>
      <c r="H105" s="26"/>
      <c r="I105" s="26"/>
      <c r="J105" s="26"/>
      <c r="K105" s="26"/>
      <c r="L105" s="21"/>
    </row>
    <row r="106" ht="15.75">
      <c r="M106" s="21"/>
    </row>
    <row r="107" spans="3:9" ht="16.5" thickBot="1">
      <c r="C107" s="26"/>
      <c r="D107" s="26"/>
      <c r="E107" s="26"/>
      <c r="F107" s="29"/>
      <c r="G107" s="30"/>
      <c r="H107" s="31" t="s">
        <v>28</v>
      </c>
      <c r="I107" s="31"/>
    </row>
    <row r="108" spans="3:9" ht="15.75">
      <c r="C108" s="84" t="s">
        <v>29</v>
      </c>
      <c r="D108" s="84"/>
      <c r="E108" s="33">
        <v>9</v>
      </c>
      <c r="F108" s="34">
        <f>F109+F110+F111+F112+F113+F114</f>
        <v>99.99999999999999</v>
      </c>
      <c r="G108" s="35">
        <v>9</v>
      </c>
      <c r="H108" s="36">
        <f>G109/G108%</f>
        <v>66.66666666666667</v>
      </c>
      <c r="I108" s="36"/>
    </row>
    <row r="109" spans="3:9" ht="15.75">
      <c r="C109" s="80" t="s">
        <v>30</v>
      </c>
      <c r="D109" s="80"/>
      <c r="E109" s="37">
        <v>6</v>
      </c>
      <c r="F109" s="38">
        <f>(E109/E108)*100</f>
        <v>66.66666666666666</v>
      </c>
      <c r="G109" s="35">
        <v>6</v>
      </c>
      <c r="H109" s="32"/>
      <c r="I109" s="32"/>
    </row>
    <row r="110" spans="3:9" ht="15.75">
      <c r="C110" s="80" t="s">
        <v>32</v>
      </c>
      <c r="D110" s="80"/>
      <c r="E110" s="37">
        <v>0</v>
      </c>
      <c r="F110" s="38">
        <f>(E110/E108)*100</f>
        <v>0</v>
      </c>
      <c r="G110" s="40"/>
      <c r="H110" s="35"/>
      <c r="I110" s="35"/>
    </row>
    <row r="111" spans="3:9" ht="15.75">
      <c r="C111" s="80" t="s">
        <v>33</v>
      </c>
      <c r="D111" s="80"/>
      <c r="E111" s="37">
        <v>0</v>
      </c>
      <c r="F111" s="38">
        <f>(E111/E108)*100</f>
        <v>0</v>
      </c>
      <c r="G111" s="40"/>
      <c r="H111" s="35"/>
      <c r="I111" s="35"/>
    </row>
    <row r="112" spans="3:9" ht="15.75">
      <c r="C112" s="80" t="s">
        <v>34</v>
      </c>
      <c r="D112" s="80"/>
      <c r="E112" s="37">
        <v>3</v>
      </c>
      <c r="F112" s="38">
        <f>(E112/E108)*100</f>
        <v>33.33333333333333</v>
      </c>
      <c r="G112" s="40"/>
      <c r="H112" s="26" t="s">
        <v>35</v>
      </c>
      <c r="I112" s="26"/>
    </row>
    <row r="113" spans="3:9" ht="15.75">
      <c r="C113" s="80" t="s">
        <v>36</v>
      </c>
      <c r="D113" s="80"/>
      <c r="E113" s="37">
        <v>0</v>
      </c>
      <c r="F113" s="38">
        <f>(E113/E108)*100</f>
        <v>0</v>
      </c>
      <c r="G113" s="40"/>
      <c r="H113" s="26"/>
      <c r="I113" s="26"/>
    </row>
    <row r="114" spans="3:9" ht="16.5" thickBot="1">
      <c r="C114" s="81" t="s">
        <v>37</v>
      </c>
      <c r="D114" s="81"/>
      <c r="E114" s="42"/>
      <c r="F114" s="43">
        <f>(E114/E108)*100</f>
        <v>0</v>
      </c>
      <c r="G114" s="40"/>
      <c r="H114" s="26"/>
      <c r="I114" s="26"/>
    </row>
    <row r="115" spans="1:14" ht="15.75">
      <c r="A115" s="45" t="s">
        <v>38</v>
      </c>
      <c r="B115" s="14"/>
      <c r="C115" s="15"/>
      <c r="D115" s="15"/>
      <c r="E115" s="17"/>
      <c r="F115" s="17"/>
      <c r="G115" s="46"/>
      <c r="H115" s="47"/>
      <c r="I115" s="47"/>
      <c r="J115" s="47"/>
      <c r="K115" s="17"/>
      <c r="L115" s="21"/>
      <c r="M115" s="44"/>
      <c r="N115" s="44"/>
    </row>
    <row r="116" spans="1:14" ht="15.75">
      <c r="A116" s="16" t="s">
        <v>39</v>
      </c>
      <c r="B116" s="14"/>
      <c r="C116" s="48"/>
      <c r="D116" s="49"/>
      <c r="E116" s="50"/>
      <c r="F116" s="47"/>
      <c r="G116" s="46"/>
      <c r="H116" s="47"/>
      <c r="I116" s="47"/>
      <c r="J116" s="47"/>
      <c r="K116" s="17"/>
      <c r="L116" s="21"/>
      <c r="M116" s="28"/>
      <c r="N116" s="28"/>
    </row>
    <row r="117" spans="1:14" ht="15.75">
      <c r="A117" s="16" t="s">
        <v>40</v>
      </c>
      <c r="B117" s="14"/>
      <c r="C117" s="15"/>
      <c r="D117" s="49"/>
      <c r="E117" s="50"/>
      <c r="F117" s="47"/>
      <c r="G117" s="46"/>
      <c r="H117" s="51"/>
      <c r="I117" s="51"/>
      <c r="J117" s="51"/>
      <c r="K117" s="17"/>
      <c r="L117" s="21"/>
      <c r="M117" s="21"/>
      <c r="N117" s="21"/>
    </row>
    <row r="118" spans="1:14" ht="15.75">
      <c r="A118" s="16" t="s">
        <v>41</v>
      </c>
      <c r="B118" s="48"/>
      <c r="C118" s="15"/>
      <c r="D118" s="49"/>
      <c r="E118" s="50"/>
      <c r="F118" s="47"/>
      <c r="G118" s="52"/>
      <c r="H118" s="51"/>
      <c r="I118" s="51"/>
      <c r="J118" s="51"/>
      <c r="K118" s="17"/>
      <c r="L118" s="21"/>
      <c r="M118" s="21"/>
      <c r="N118" s="21"/>
    </row>
    <row r="119" spans="1:14" ht="15.75">
      <c r="A119" s="16" t="s">
        <v>42</v>
      </c>
      <c r="B119" s="39"/>
      <c r="C119" s="15"/>
      <c r="D119" s="53"/>
      <c r="E119" s="47"/>
      <c r="F119" s="47"/>
      <c r="G119" s="52"/>
      <c r="H119" s="51"/>
      <c r="I119" s="51"/>
      <c r="J119" s="51"/>
      <c r="K119" s="47"/>
      <c r="L119" s="21"/>
      <c r="M119" s="21"/>
      <c r="N119" s="21"/>
    </row>
    <row r="120" spans="1:14" ht="15.75">
      <c r="A120" s="16" t="s">
        <v>42</v>
      </c>
      <c r="B120" s="39"/>
      <c r="C120" s="15"/>
      <c r="D120" s="53"/>
      <c r="E120" s="47"/>
      <c r="F120" s="47"/>
      <c r="G120" s="52"/>
      <c r="H120" s="51"/>
      <c r="I120" s="51"/>
      <c r="J120" s="51"/>
      <c r="K120" s="47"/>
      <c r="L120" s="21"/>
      <c r="M120" s="21"/>
      <c r="N120" s="21"/>
    </row>
    <row r="121" ht="15.75" thickBot="1"/>
    <row r="122" spans="1:14" ht="15.75" thickBot="1">
      <c r="A122" s="89" t="s">
        <v>0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</row>
    <row r="123" spans="1:14" ht="15.75" thickBo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1:14" ht="1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</row>
    <row r="125" spans="1:14" ht="15.75">
      <c r="A125" s="90" t="s">
        <v>1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14" ht="15.75">
      <c r="A126" s="90" t="s">
        <v>2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14" ht="16.5" thickBot="1">
      <c r="A127" s="91" t="s">
        <v>3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1:14" ht="15.75">
      <c r="A128" s="92" t="s">
        <v>476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4" ht="15.75">
      <c r="A129" s="92" t="s">
        <v>5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1:14" ht="15" customHeight="1">
      <c r="A130" s="87" t="s">
        <v>6</v>
      </c>
      <c r="B130" s="83" t="s">
        <v>7</v>
      </c>
      <c r="C130" s="82" t="s">
        <v>8</v>
      </c>
      <c r="D130" s="87" t="s">
        <v>9</v>
      </c>
      <c r="E130" s="82" t="s">
        <v>10</v>
      </c>
      <c r="F130" s="82" t="s">
        <v>11</v>
      </c>
      <c r="G130" s="82" t="s">
        <v>12</v>
      </c>
      <c r="H130" s="82" t="s">
        <v>13</v>
      </c>
      <c r="I130" s="82" t="s">
        <v>14</v>
      </c>
      <c r="J130" s="82" t="s">
        <v>15</v>
      </c>
      <c r="K130" s="85" t="s">
        <v>16</v>
      </c>
      <c r="L130" s="82" t="s">
        <v>17</v>
      </c>
      <c r="M130" s="82" t="s">
        <v>18</v>
      </c>
      <c r="N130" s="82" t="s">
        <v>19</v>
      </c>
    </row>
    <row r="131" spans="1:14" ht="15" customHeight="1">
      <c r="A131" s="87"/>
      <c r="B131" s="98"/>
      <c r="C131" s="82"/>
      <c r="D131" s="87"/>
      <c r="E131" s="83"/>
      <c r="F131" s="82"/>
      <c r="G131" s="82"/>
      <c r="H131" s="82"/>
      <c r="I131" s="82"/>
      <c r="J131" s="82"/>
      <c r="K131" s="85"/>
      <c r="L131" s="82"/>
      <c r="M131" s="82"/>
      <c r="N131" s="82"/>
    </row>
    <row r="132" spans="1:14" s="1" customFormat="1" ht="15.75">
      <c r="A132" s="63">
        <v>1</v>
      </c>
      <c r="B132" s="64">
        <v>43159</v>
      </c>
      <c r="C132" s="60" t="s">
        <v>478</v>
      </c>
      <c r="D132" s="60" t="s">
        <v>21</v>
      </c>
      <c r="E132" s="61" t="s">
        <v>145</v>
      </c>
      <c r="F132" s="60">
        <v>405</v>
      </c>
      <c r="G132" s="61">
        <v>390</v>
      </c>
      <c r="H132" s="61">
        <v>415</v>
      </c>
      <c r="I132" s="61">
        <v>425</v>
      </c>
      <c r="J132" s="61">
        <v>435</v>
      </c>
      <c r="K132" s="61">
        <v>390</v>
      </c>
      <c r="L132" s="65">
        <f>100000/F132</f>
        <v>246.91358024691357</v>
      </c>
      <c r="M132" s="66">
        <f aca="true" t="shared" si="11" ref="M132:M139">IF(D132="BUY",(K132-F132)*(L132),(F132-K132)*(L132))</f>
        <v>-3703.7037037037035</v>
      </c>
      <c r="N132" s="12">
        <f>M132/(L132)/F132%</f>
        <v>-3.7037037037037037</v>
      </c>
    </row>
    <row r="133" spans="1:14" s="1" customFormat="1" ht="15.75">
      <c r="A133" s="63">
        <v>2</v>
      </c>
      <c r="B133" s="64">
        <v>43158</v>
      </c>
      <c r="C133" s="60" t="s">
        <v>478</v>
      </c>
      <c r="D133" s="60" t="s">
        <v>21</v>
      </c>
      <c r="E133" s="61" t="s">
        <v>288</v>
      </c>
      <c r="F133" s="60">
        <v>2810</v>
      </c>
      <c r="G133" s="61">
        <v>2710</v>
      </c>
      <c r="H133" s="61">
        <v>2860</v>
      </c>
      <c r="I133" s="61">
        <v>2910</v>
      </c>
      <c r="J133" s="61">
        <v>2960</v>
      </c>
      <c r="K133" s="61">
        <v>2860</v>
      </c>
      <c r="L133" s="65">
        <f>100000/F133</f>
        <v>35.587188612099645</v>
      </c>
      <c r="M133" s="66">
        <f t="shared" si="11"/>
        <v>1779.3594306049822</v>
      </c>
      <c r="N133" s="67">
        <f aca="true" t="shared" si="12" ref="N133:N139">M133/(L133)/F133%</f>
        <v>1.779359430604982</v>
      </c>
    </row>
    <row r="134" spans="1:14" s="1" customFormat="1" ht="15.75">
      <c r="A134" s="63">
        <v>3</v>
      </c>
      <c r="B134" s="64">
        <v>43153</v>
      </c>
      <c r="C134" s="60" t="s">
        <v>478</v>
      </c>
      <c r="D134" s="60" t="s">
        <v>21</v>
      </c>
      <c r="E134" s="61" t="s">
        <v>243</v>
      </c>
      <c r="F134" s="60">
        <v>2985</v>
      </c>
      <c r="G134" s="61">
        <v>2900</v>
      </c>
      <c r="H134" s="61">
        <v>3035</v>
      </c>
      <c r="I134" s="61">
        <v>3085</v>
      </c>
      <c r="J134" s="61">
        <v>3135</v>
      </c>
      <c r="K134" s="61">
        <v>3135</v>
      </c>
      <c r="L134" s="65">
        <f>100000/F134</f>
        <v>33.50083752093802</v>
      </c>
      <c r="M134" s="66">
        <f t="shared" si="11"/>
        <v>5025.125628140703</v>
      </c>
      <c r="N134" s="67">
        <f t="shared" si="12"/>
        <v>5.025125628140703</v>
      </c>
    </row>
    <row r="135" spans="1:14" s="1" customFormat="1" ht="15.75">
      <c r="A135" s="63">
        <v>4</v>
      </c>
      <c r="B135" s="64">
        <v>43151</v>
      </c>
      <c r="C135" s="60" t="s">
        <v>478</v>
      </c>
      <c r="D135" s="60" t="s">
        <v>21</v>
      </c>
      <c r="E135" s="61" t="s">
        <v>81</v>
      </c>
      <c r="F135" s="60">
        <v>150</v>
      </c>
      <c r="G135" s="61">
        <v>145</v>
      </c>
      <c r="H135" s="61">
        <v>153</v>
      </c>
      <c r="I135" s="61">
        <v>156</v>
      </c>
      <c r="J135" s="61">
        <v>159</v>
      </c>
      <c r="K135" s="61">
        <v>153</v>
      </c>
      <c r="L135" s="65">
        <f>100000/F135</f>
        <v>666.6666666666666</v>
      </c>
      <c r="M135" s="66">
        <f t="shared" si="11"/>
        <v>2000</v>
      </c>
      <c r="N135" s="67">
        <f t="shared" si="12"/>
        <v>2</v>
      </c>
    </row>
    <row r="136" spans="1:14" s="1" customFormat="1" ht="15.75">
      <c r="A136" s="63">
        <v>5</v>
      </c>
      <c r="B136" s="64">
        <v>43140</v>
      </c>
      <c r="C136" s="60" t="s">
        <v>478</v>
      </c>
      <c r="D136" s="60" t="s">
        <v>21</v>
      </c>
      <c r="E136" s="61" t="s">
        <v>145</v>
      </c>
      <c r="F136" s="60">
        <v>395</v>
      </c>
      <c r="G136" s="61">
        <v>385</v>
      </c>
      <c r="H136" s="61">
        <v>403</v>
      </c>
      <c r="I136" s="61">
        <v>411</v>
      </c>
      <c r="J136" s="61">
        <v>419</v>
      </c>
      <c r="K136" s="61">
        <v>403</v>
      </c>
      <c r="L136" s="65">
        <v>404</v>
      </c>
      <c r="M136" s="66">
        <f t="shared" si="11"/>
        <v>3232</v>
      </c>
      <c r="N136" s="67">
        <f t="shared" si="12"/>
        <v>2.0253164556962022</v>
      </c>
    </row>
    <row r="137" spans="1:14" s="1" customFormat="1" ht="15.75">
      <c r="A137" s="63">
        <v>6</v>
      </c>
      <c r="B137" s="64">
        <v>43139</v>
      </c>
      <c r="C137" s="60" t="s">
        <v>478</v>
      </c>
      <c r="D137" s="60" t="s">
        <v>21</v>
      </c>
      <c r="E137" s="61" t="s">
        <v>145</v>
      </c>
      <c r="F137" s="60">
        <v>388</v>
      </c>
      <c r="G137" s="61">
        <v>375</v>
      </c>
      <c r="H137" s="61">
        <v>396</v>
      </c>
      <c r="I137" s="61">
        <v>404</v>
      </c>
      <c r="J137" s="61">
        <v>412</v>
      </c>
      <c r="K137" s="61">
        <v>404</v>
      </c>
      <c r="L137" s="65">
        <v>404</v>
      </c>
      <c r="M137" s="66">
        <f t="shared" si="11"/>
        <v>6464</v>
      </c>
      <c r="N137" s="67">
        <f t="shared" si="12"/>
        <v>4.123711340206186</v>
      </c>
    </row>
    <row r="138" spans="1:14" s="1" customFormat="1" ht="15.75">
      <c r="A138" s="63">
        <v>7</v>
      </c>
      <c r="B138" s="64">
        <v>43137</v>
      </c>
      <c r="C138" s="60" t="s">
        <v>478</v>
      </c>
      <c r="D138" s="60" t="s">
        <v>21</v>
      </c>
      <c r="E138" s="61" t="s">
        <v>145</v>
      </c>
      <c r="F138" s="60">
        <v>326</v>
      </c>
      <c r="G138" s="61">
        <v>315</v>
      </c>
      <c r="H138" s="61">
        <v>334</v>
      </c>
      <c r="I138" s="61">
        <v>340</v>
      </c>
      <c r="J138" s="61">
        <v>346</v>
      </c>
      <c r="K138" s="61">
        <v>338</v>
      </c>
      <c r="L138" s="65">
        <f>100000/F138</f>
        <v>306.7484662576687</v>
      </c>
      <c r="M138" s="66">
        <f t="shared" si="11"/>
        <v>3680.9815950920247</v>
      </c>
      <c r="N138" s="67">
        <f t="shared" si="12"/>
        <v>3.6809815950920246</v>
      </c>
    </row>
    <row r="139" spans="1:14" s="1" customFormat="1" ht="15.75">
      <c r="A139" s="63">
        <v>8</v>
      </c>
      <c r="B139" s="64">
        <v>43132</v>
      </c>
      <c r="C139" s="60" t="s">
        <v>478</v>
      </c>
      <c r="D139" s="60" t="s">
        <v>21</v>
      </c>
      <c r="E139" s="61" t="s">
        <v>113</v>
      </c>
      <c r="F139" s="60">
        <v>285</v>
      </c>
      <c r="G139" s="61">
        <v>275</v>
      </c>
      <c r="H139" s="61">
        <v>290</v>
      </c>
      <c r="I139" s="61">
        <v>295</v>
      </c>
      <c r="J139" s="61">
        <v>300</v>
      </c>
      <c r="K139" s="61">
        <v>290</v>
      </c>
      <c r="L139" s="65">
        <f>100000/F139</f>
        <v>350.87719298245617</v>
      </c>
      <c r="M139" s="66">
        <f t="shared" si="11"/>
        <v>1754.3859649122808</v>
      </c>
      <c r="N139" s="67">
        <f t="shared" si="12"/>
        <v>1.7543859649122806</v>
      </c>
    </row>
    <row r="140" spans="1:14" ht="15.75">
      <c r="A140" s="13" t="s">
        <v>26</v>
      </c>
      <c r="B140" s="14"/>
      <c r="C140" s="15"/>
      <c r="D140" s="16"/>
      <c r="E140" s="17"/>
      <c r="F140" s="17"/>
      <c r="G140" s="18"/>
      <c r="H140" s="19"/>
      <c r="I140" s="19"/>
      <c r="J140" s="19"/>
      <c r="K140" s="20"/>
      <c r="L140" s="21"/>
      <c r="M140" s="1"/>
      <c r="N140" s="75"/>
    </row>
    <row r="141" spans="1:14" ht="15.75">
      <c r="A141" s="13" t="s">
        <v>27</v>
      </c>
      <c r="B141" s="23"/>
      <c r="C141" s="15"/>
      <c r="D141" s="16"/>
      <c r="E141" s="17"/>
      <c r="F141" s="17"/>
      <c r="G141" s="18"/>
      <c r="H141" s="17"/>
      <c r="I141" s="17"/>
      <c r="J141" s="17"/>
      <c r="K141" s="20"/>
      <c r="L141" s="21"/>
      <c r="M141" s="1"/>
      <c r="N141" s="1"/>
    </row>
    <row r="142" spans="1:14" ht="15.75">
      <c r="A142" s="13" t="s">
        <v>27</v>
      </c>
      <c r="B142" s="23"/>
      <c r="C142" s="24"/>
      <c r="D142" s="25"/>
      <c r="E142" s="26"/>
      <c r="F142" s="26"/>
      <c r="G142" s="27"/>
      <c r="H142" s="26"/>
      <c r="I142" s="26"/>
      <c r="J142" s="26"/>
      <c r="K142" s="26"/>
      <c r="L142" s="21"/>
      <c r="M142" s="21"/>
      <c r="N142" s="21"/>
    </row>
    <row r="144" spans="3:9" ht="16.5" thickBot="1">
      <c r="C144" s="26"/>
      <c r="D144" s="26"/>
      <c r="E144" s="26"/>
      <c r="F144" s="29"/>
      <c r="G144" s="30"/>
      <c r="H144" s="31" t="s">
        <v>28</v>
      </c>
      <c r="I144" s="31"/>
    </row>
    <row r="145" spans="3:9" ht="15.75">
      <c r="C145" s="84" t="s">
        <v>29</v>
      </c>
      <c r="D145" s="84"/>
      <c r="E145" s="33">
        <v>8</v>
      </c>
      <c r="F145" s="34">
        <f>F146+F147+F148+F149+F150+F151</f>
        <v>87.5</v>
      </c>
      <c r="G145" s="35">
        <v>8</v>
      </c>
      <c r="H145" s="36">
        <f>G146/G145%</f>
        <v>87.5</v>
      </c>
      <c r="I145" s="36"/>
    </row>
    <row r="146" spans="3:9" ht="15.75">
      <c r="C146" s="80" t="s">
        <v>30</v>
      </c>
      <c r="D146" s="80"/>
      <c r="E146" s="37">
        <v>7</v>
      </c>
      <c r="F146" s="38">
        <f>(E146/E145)*100</f>
        <v>87.5</v>
      </c>
      <c r="G146" s="35">
        <v>7</v>
      </c>
      <c r="H146" s="32"/>
      <c r="I146" s="32"/>
    </row>
    <row r="147" spans="3:9" ht="15.75">
      <c r="C147" s="80" t="s">
        <v>32</v>
      </c>
      <c r="D147" s="80"/>
      <c r="E147" s="37">
        <v>0</v>
      </c>
      <c r="F147" s="38">
        <f>(E147/E145)*100</f>
        <v>0</v>
      </c>
      <c r="G147" s="40"/>
      <c r="H147" s="35"/>
      <c r="I147" s="35"/>
    </row>
    <row r="148" spans="3:9" ht="15.75">
      <c r="C148" s="80" t="s">
        <v>33</v>
      </c>
      <c r="D148" s="80"/>
      <c r="E148" s="37">
        <v>0</v>
      </c>
      <c r="F148" s="38">
        <f>(E148/E145)*100</f>
        <v>0</v>
      </c>
      <c r="G148" s="40"/>
      <c r="H148" s="35"/>
      <c r="I148" s="35"/>
    </row>
    <row r="149" spans="3:9" ht="15.75">
      <c r="C149" s="80" t="s">
        <v>34</v>
      </c>
      <c r="D149" s="80"/>
      <c r="E149" s="37">
        <v>0</v>
      </c>
      <c r="F149" s="38">
        <f>(E149/E145)*100</f>
        <v>0</v>
      </c>
      <c r="G149" s="40"/>
      <c r="H149" s="26" t="s">
        <v>35</v>
      </c>
      <c r="I149" s="26"/>
    </row>
    <row r="150" spans="3:9" ht="15.75">
      <c r="C150" s="80" t="s">
        <v>36</v>
      </c>
      <c r="D150" s="80"/>
      <c r="E150" s="37">
        <v>0</v>
      </c>
      <c r="F150" s="38">
        <f>(E150/E145)*100</f>
        <v>0</v>
      </c>
      <c r="G150" s="40"/>
      <c r="H150" s="26"/>
      <c r="I150" s="26"/>
    </row>
    <row r="151" spans="3:9" ht="16.5" thickBot="1">
      <c r="C151" s="81" t="s">
        <v>37</v>
      </c>
      <c r="D151" s="81"/>
      <c r="E151" s="42"/>
      <c r="F151" s="43">
        <f>(E151/E145)*100</f>
        <v>0</v>
      </c>
      <c r="G151" s="40"/>
      <c r="H151" s="26"/>
      <c r="I151" s="26"/>
    </row>
    <row r="152" spans="1:14" ht="15.75">
      <c r="A152" s="45" t="s">
        <v>38</v>
      </c>
      <c r="B152" s="14"/>
      <c r="C152" s="15"/>
      <c r="D152" s="15"/>
      <c r="E152" s="17"/>
      <c r="F152" s="17"/>
      <c r="G152" s="46"/>
      <c r="H152" s="47"/>
      <c r="I152" s="47"/>
      <c r="J152" s="47"/>
      <c r="K152" s="17"/>
      <c r="L152" s="21"/>
      <c r="M152" s="44"/>
      <c r="N152" s="44"/>
    </row>
    <row r="153" spans="1:14" ht="15.75">
      <c r="A153" s="16" t="s">
        <v>39</v>
      </c>
      <c r="B153" s="14"/>
      <c r="C153" s="48"/>
      <c r="D153" s="49"/>
      <c r="E153" s="50"/>
      <c r="F153" s="47"/>
      <c r="G153" s="46"/>
      <c r="H153" s="47"/>
      <c r="I153" s="47"/>
      <c r="J153" s="47"/>
      <c r="K153" s="17"/>
      <c r="L153" s="21"/>
      <c r="M153" s="28"/>
      <c r="N153" s="28"/>
    </row>
    <row r="154" spans="1:14" ht="15.75">
      <c r="A154" s="16" t="s">
        <v>40</v>
      </c>
      <c r="B154" s="14"/>
      <c r="C154" s="15"/>
      <c r="D154" s="49"/>
      <c r="E154" s="50"/>
      <c r="F154" s="47"/>
      <c r="G154" s="46"/>
      <c r="H154" s="51"/>
      <c r="I154" s="51"/>
      <c r="J154" s="51"/>
      <c r="K154" s="17"/>
      <c r="L154" s="21"/>
      <c r="M154" s="21"/>
      <c r="N154" s="21"/>
    </row>
    <row r="155" spans="1:14" ht="15.75">
      <c r="A155" s="16" t="s">
        <v>41</v>
      </c>
      <c r="B155" s="48"/>
      <c r="C155" s="15"/>
      <c r="D155" s="49"/>
      <c r="E155" s="50"/>
      <c r="F155" s="47"/>
      <c r="G155" s="52"/>
      <c r="H155" s="51"/>
      <c r="I155" s="51"/>
      <c r="J155" s="51"/>
      <c r="K155" s="17"/>
      <c r="L155" s="21"/>
      <c r="M155" s="21"/>
      <c r="N155" s="21"/>
    </row>
    <row r="156" spans="1:14" ht="15.75">
      <c r="A156" s="16" t="s">
        <v>42</v>
      </c>
      <c r="B156" s="39"/>
      <c r="C156" s="15"/>
      <c r="D156" s="53"/>
      <c r="E156" s="47"/>
      <c r="F156" s="47"/>
      <c r="G156" s="52"/>
      <c r="H156" s="51"/>
      <c r="I156" s="51"/>
      <c r="J156" s="51"/>
      <c r="K156" s="47"/>
      <c r="L156" s="21"/>
      <c r="M156" s="21"/>
      <c r="N156" s="21"/>
    </row>
    <row r="157" spans="1:14" ht="15.75">
      <c r="A157" s="16" t="s">
        <v>42</v>
      </c>
      <c r="B157" s="39"/>
      <c r="C157" s="15"/>
      <c r="D157" s="53"/>
      <c r="E157" s="47"/>
      <c r="F157" s="47"/>
      <c r="G157" s="52"/>
      <c r="H157" s="51"/>
      <c r="I157" s="51"/>
      <c r="J157" s="51"/>
      <c r="K157" s="47"/>
      <c r="L157" s="21"/>
      <c r="M157" s="21"/>
      <c r="N157" s="21"/>
    </row>
    <row r="158" ht="15.75" thickBot="1"/>
    <row r="159" spans="1:14" ht="15.75" thickBot="1">
      <c r="A159" s="89" t="s">
        <v>0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</row>
    <row r="160" spans="1:14" ht="15.75" thickBo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</row>
    <row r="161" spans="1:14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</row>
    <row r="162" spans="1:14" ht="15.75">
      <c r="A162" s="90" t="s">
        <v>1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</row>
    <row r="163" spans="1:14" ht="15.75">
      <c r="A163" s="90" t="s">
        <v>2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</row>
    <row r="164" spans="1:14" ht="16.5" thickBot="1">
      <c r="A164" s="91" t="s">
        <v>3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1:14" ht="15.75">
      <c r="A165" s="92" t="s">
        <v>454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</row>
    <row r="166" spans="1:14" ht="15.75">
      <c r="A166" s="92" t="s">
        <v>5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</row>
    <row r="167" spans="1:14" ht="15">
      <c r="A167" s="87" t="s">
        <v>6</v>
      </c>
      <c r="B167" s="82" t="s">
        <v>7</v>
      </c>
      <c r="C167" s="82" t="s">
        <v>8</v>
      </c>
      <c r="D167" s="87" t="s">
        <v>9</v>
      </c>
      <c r="E167" s="82" t="s">
        <v>10</v>
      </c>
      <c r="F167" s="82" t="s">
        <v>11</v>
      </c>
      <c r="G167" s="82" t="s">
        <v>12</v>
      </c>
      <c r="H167" s="82" t="s">
        <v>13</v>
      </c>
      <c r="I167" s="82" t="s">
        <v>14</v>
      </c>
      <c r="J167" s="82" t="s">
        <v>15</v>
      </c>
      <c r="K167" s="85" t="s">
        <v>16</v>
      </c>
      <c r="L167" s="82" t="s">
        <v>17</v>
      </c>
      <c r="M167" s="82" t="s">
        <v>18</v>
      </c>
      <c r="N167" s="82" t="s">
        <v>19</v>
      </c>
    </row>
    <row r="168" spans="1:14" ht="15">
      <c r="A168" s="87"/>
      <c r="B168" s="82"/>
      <c r="C168" s="82"/>
      <c r="D168" s="87"/>
      <c r="E168" s="83"/>
      <c r="F168" s="82"/>
      <c r="G168" s="82"/>
      <c r="H168" s="82"/>
      <c r="I168" s="82"/>
      <c r="J168" s="82"/>
      <c r="K168" s="85"/>
      <c r="L168" s="82"/>
      <c r="M168" s="82"/>
      <c r="N168" s="82"/>
    </row>
    <row r="169" spans="1:14" s="1" customFormat="1" ht="15.75">
      <c r="A169" s="63">
        <v>1</v>
      </c>
      <c r="B169" s="64">
        <v>43130</v>
      </c>
      <c r="C169" s="60" t="s">
        <v>244</v>
      </c>
      <c r="D169" s="60" t="s">
        <v>21</v>
      </c>
      <c r="E169" s="61" t="s">
        <v>474</v>
      </c>
      <c r="F169" s="60">
        <v>152</v>
      </c>
      <c r="G169" s="61">
        <v>147</v>
      </c>
      <c r="H169" s="61">
        <v>155</v>
      </c>
      <c r="I169" s="61">
        <v>158</v>
      </c>
      <c r="J169" s="61">
        <v>161</v>
      </c>
      <c r="K169" s="61">
        <v>147</v>
      </c>
      <c r="L169" s="65">
        <f>100000/F169</f>
        <v>657.8947368421053</v>
      </c>
      <c r="M169" s="66">
        <f>IF(D169="BUY",(K169-F169)*(L169),(F169-K169)*(L169))</f>
        <v>-3289.4736842105267</v>
      </c>
      <c r="N169" s="12">
        <f>M169/(L169)/F169%</f>
        <v>-3.289473684210526</v>
      </c>
    </row>
    <row r="170" spans="1:14" s="1" customFormat="1" ht="15.75">
      <c r="A170" s="63">
        <v>1</v>
      </c>
      <c r="B170" s="64">
        <v>43125</v>
      </c>
      <c r="C170" s="60" t="s">
        <v>244</v>
      </c>
      <c r="D170" s="60" t="s">
        <v>21</v>
      </c>
      <c r="E170" s="61" t="s">
        <v>415</v>
      </c>
      <c r="F170" s="60">
        <v>248</v>
      </c>
      <c r="G170" s="61">
        <v>238</v>
      </c>
      <c r="H170" s="61">
        <v>254</v>
      </c>
      <c r="I170" s="61">
        <v>260</v>
      </c>
      <c r="J170" s="61">
        <v>266</v>
      </c>
      <c r="K170" s="61">
        <v>238</v>
      </c>
      <c r="L170" s="65">
        <f>100000/F170</f>
        <v>403.2258064516129</v>
      </c>
      <c r="M170" s="66">
        <f>IF(D170="BUY",(K170-F170)*(L170),(F170-K170)*(L170))</f>
        <v>-4032.2580645161293</v>
      </c>
      <c r="N170" s="12">
        <f>M170/(L170)/F170%</f>
        <v>-4.032258064516129</v>
      </c>
    </row>
    <row r="171" spans="1:14" s="1" customFormat="1" ht="15.75">
      <c r="A171" s="63">
        <v>1</v>
      </c>
      <c r="B171" s="64">
        <v>43125</v>
      </c>
      <c r="C171" s="60" t="s">
        <v>244</v>
      </c>
      <c r="D171" s="60" t="s">
        <v>21</v>
      </c>
      <c r="E171" s="61" t="s">
        <v>472</v>
      </c>
      <c r="F171" s="60">
        <v>281.5</v>
      </c>
      <c r="G171" s="61">
        <v>272</v>
      </c>
      <c r="H171" s="61">
        <v>287</v>
      </c>
      <c r="I171" s="61">
        <v>292</v>
      </c>
      <c r="J171" s="61">
        <v>297</v>
      </c>
      <c r="K171" s="61">
        <v>272</v>
      </c>
      <c r="L171" s="65">
        <f>100000/F171</f>
        <v>355.23978685612786</v>
      </c>
      <c r="M171" s="66">
        <f>IF(D171="BUY",(K171-F171)*(L171),(F171-K171)*(L171))</f>
        <v>-3374.7779751332146</v>
      </c>
      <c r="N171" s="12">
        <f>M171/(L171)/F171%</f>
        <v>-3.374777975133215</v>
      </c>
    </row>
    <row r="172" spans="1:14" s="1" customFormat="1" ht="15.75">
      <c r="A172" s="63">
        <v>2</v>
      </c>
      <c r="B172" s="64">
        <v>43125</v>
      </c>
      <c r="C172" s="60" t="s">
        <v>244</v>
      </c>
      <c r="D172" s="60" t="s">
        <v>21</v>
      </c>
      <c r="E172" s="61" t="s">
        <v>275</v>
      </c>
      <c r="F172" s="60">
        <v>42.5</v>
      </c>
      <c r="G172" s="61">
        <v>40.5</v>
      </c>
      <c r="H172" s="61">
        <v>44</v>
      </c>
      <c r="I172" s="61">
        <v>45.5</v>
      </c>
      <c r="J172" s="61">
        <v>47</v>
      </c>
      <c r="K172" s="61">
        <v>43.7</v>
      </c>
      <c r="L172" s="65">
        <f aca="true" t="shared" si="13" ref="L172:L181">100000/F172</f>
        <v>2352.9411764705883</v>
      </c>
      <c r="M172" s="66">
        <f aca="true" t="shared" si="14" ref="M172:M180">IF(D172="BUY",(K172-F172)*(L172),(F172-K172)*(L172))</f>
        <v>2823.5294117647127</v>
      </c>
      <c r="N172" s="67">
        <f aca="true" t="shared" si="15" ref="N172:N179">M172/(L172)/F172%</f>
        <v>2.8235294117647127</v>
      </c>
    </row>
    <row r="173" spans="1:14" s="1" customFormat="1" ht="15.75">
      <c r="A173" s="63">
        <v>3</v>
      </c>
      <c r="B173" s="64">
        <v>43124</v>
      </c>
      <c r="C173" s="60" t="s">
        <v>244</v>
      </c>
      <c r="D173" s="60" t="s">
        <v>21</v>
      </c>
      <c r="E173" s="60" t="s">
        <v>451</v>
      </c>
      <c r="F173" s="60">
        <v>586</v>
      </c>
      <c r="G173" s="61">
        <v>572</v>
      </c>
      <c r="H173" s="61">
        <v>596</v>
      </c>
      <c r="I173" s="61">
        <v>606</v>
      </c>
      <c r="J173" s="61">
        <v>616</v>
      </c>
      <c r="K173" s="61">
        <v>596</v>
      </c>
      <c r="L173" s="65">
        <f>100000/F173</f>
        <v>170.64846416382252</v>
      </c>
      <c r="M173" s="66">
        <f>IF(D173="BUY",(K173-F173)*(L173),(F173-K173)*(L173))</f>
        <v>1706.4846416382252</v>
      </c>
      <c r="N173" s="67">
        <f t="shared" si="15"/>
        <v>1.706484641638225</v>
      </c>
    </row>
    <row r="174" spans="1:14" s="1" customFormat="1" ht="15.75">
      <c r="A174" s="63">
        <v>4</v>
      </c>
      <c r="B174" s="64">
        <v>43123</v>
      </c>
      <c r="C174" s="60" t="s">
        <v>244</v>
      </c>
      <c r="D174" s="60" t="s">
        <v>21</v>
      </c>
      <c r="E174" s="60" t="s">
        <v>388</v>
      </c>
      <c r="F174" s="60">
        <v>115</v>
      </c>
      <c r="G174" s="61">
        <v>110</v>
      </c>
      <c r="H174" s="61">
        <v>118</v>
      </c>
      <c r="I174" s="61">
        <v>121</v>
      </c>
      <c r="J174" s="61">
        <v>125</v>
      </c>
      <c r="K174" s="61">
        <v>110</v>
      </c>
      <c r="L174" s="65">
        <f>100000/F174</f>
        <v>869.5652173913044</v>
      </c>
      <c r="M174" s="66">
        <f>IF(D174="BUY",(K174-F174)*(L174),(F174-K174)*(L174))</f>
        <v>-4347.826086956522</v>
      </c>
      <c r="N174" s="12">
        <f t="shared" si="15"/>
        <v>-4.347826086956522</v>
      </c>
    </row>
    <row r="175" spans="1:14" s="1" customFormat="1" ht="15.75">
      <c r="A175" s="63">
        <v>5</v>
      </c>
      <c r="B175" s="64">
        <v>43122</v>
      </c>
      <c r="C175" s="60" t="s">
        <v>244</v>
      </c>
      <c r="D175" s="60" t="s">
        <v>21</v>
      </c>
      <c r="E175" s="60" t="s">
        <v>468</v>
      </c>
      <c r="F175" s="60">
        <v>3890</v>
      </c>
      <c r="G175" s="61">
        <v>3798</v>
      </c>
      <c r="H175" s="61">
        <v>3950</v>
      </c>
      <c r="I175" s="61">
        <v>4010</v>
      </c>
      <c r="J175" s="61">
        <v>4070</v>
      </c>
      <c r="K175" s="61">
        <v>3798</v>
      </c>
      <c r="L175" s="65">
        <f>100000/F175</f>
        <v>25.70694087403599</v>
      </c>
      <c r="M175" s="66">
        <f t="shared" si="14"/>
        <v>-2365.038560411311</v>
      </c>
      <c r="N175" s="12">
        <f t="shared" si="15"/>
        <v>-2.3650385604113113</v>
      </c>
    </row>
    <row r="176" spans="1:14" s="1" customFormat="1" ht="15.75">
      <c r="A176" s="63">
        <v>6</v>
      </c>
      <c r="B176" s="64">
        <v>43119</v>
      </c>
      <c r="C176" s="60" t="s">
        <v>244</v>
      </c>
      <c r="D176" s="60" t="s">
        <v>21</v>
      </c>
      <c r="E176" s="60" t="s">
        <v>288</v>
      </c>
      <c r="F176" s="60">
        <v>2770</v>
      </c>
      <c r="G176" s="61">
        <v>2620</v>
      </c>
      <c r="H176" s="61">
        <v>2870</v>
      </c>
      <c r="I176" s="61">
        <v>2970</v>
      </c>
      <c r="J176" s="61">
        <v>3070</v>
      </c>
      <c r="K176" s="61">
        <v>2870</v>
      </c>
      <c r="L176" s="65">
        <f t="shared" si="13"/>
        <v>36.101083032490976</v>
      </c>
      <c r="M176" s="66">
        <f t="shared" si="14"/>
        <v>3610.108303249098</v>
      </c>
      <c r="N176" s="67">
        <f t="shared" si="15"/>
        <v>3.6101083032490977</v>
      </c>
    </row>
    <row r="177" spans="1:14" s="1" customFormat="1" ht="15.75">
      <c r="A177" s="63">
        <v>7</v>
      </c>
      <c r="B177" s="64">
        <v>43119</v>
      </c>
      <c r="C177" s="60" t="s">
        <v>244</v>
      </c>
      <c r="D177" s="60" t="s">
        <v>21</v>
      </c>
      <c r="E177" s="60" t="s">
        <v>467</v>
      </c>
      <c r="F177" s="60">
        <v>1280</v>
      </c>
      <c r="G177" s="61">
        <v>1250</v>
      </c>
      <c r="H177" s="61">
        <v>1300</v>
      </c>
      <c r="I177" s="61">
        <v>1320</v>
      </c>
      <c r="J177" s="61">
        <v>1340</v>
      </c>
      <c r="K177" s="61">
        <v>1300</v>
      </c>
      <c r="L177" s="65">
        <f t="shared" si="13"/>
        <v>78.125</v>
      </c>
      <c r="M177" s="66">
        <f t="shared" si="14"/>
        <v>1562.5</v>
      </c>
      <c r="N177" s="67">
        <f t="shared" si="15"/>
        <v>1.5625</v>
      </c>
    </row>
    <row r="178" spans="1:14" s="1" customFormat="1" ht="15.75">
      <c r="A178" s="63">
        <v>8</v>
      </c>
      <c r="B178" s="64">
        <v>43117</v>
      </c>
      <c r="C178" s="60" t="s">
        <v>244</v>
      </c>
      <c r="D178" s="60" t="s">
        <v>21</v>
      </c>
      <c r="E178" s="1" t="s">
        <v>145</v>
      </c>
      <c r="F178" s="60">
        <v>426</v>
      </c>
      <c r="G178" s="61">
        <v>412</v>
      </c>
      <c r="H178" s="61">
        <v>434</v>
      </c>
      <c r="I178" s="61">
        <v>442</v>
      </c>
      <c r="J178" s="61">
        <v>450</v>
      </c>
      <c r="K178" s="61">
        <v>442</v>
      </c>
      <c r="L178" s="65">
        <f t="shared" si="13"/>
        <v>234.7417840375587</v>
      </c>
      <c r="M178" s="66">
        <f t="shared" si="14"/>
        <v>3755.868544600939</v>
      </c>
      <c r="N178" s="67">
        <f t="shared" si="15"/>
        <v>3.755868544600939</v>
      </c>
    </row>
    <row r="179" spans="1:14" s="1" customFormat="1" ht="15.75">
      <c r="A179" s="63">
        <v>9</v>
      </c>
      <c r="B179" s="64">
        <v>43111</v>
      </c>
      <c r="C179" s="60" t="s">
        <v>244</v>
      </c>
      <c r="D179" s="60" t="s">
        <v>21</v>
      </c>
      <c r="E179" s="61" t="s">
        <v>388</v>
      </c>
      <c r="F179" s="60">
        <v>123.5</v>
      </c>
      <c r="G179" s="61">
        <v>119</v>
      </c>
      <c r="H179" s="61">
        <v>126</v>
      </c>
      <c r="I179" s="61">
        <v>128.5</v>
      </c>
      <c r="J179" s="61">
        <v>131</v>
      </c>
      <c r="K179" s="61">
        <v>128.5</v>
      </c>
      <c r="L179" s="65">
        <f t="shared" si="13"/>
        <v>809.7165991902834</v>
      </c>
      <c r="M179" s="66">
        <f t="shared" si="14"/>
        <v>4048.582995951417</v>
      </c>
      <c r="N179" s="67">
        <f t="shared" si="15"/>
        <v>4.048582995951417</v>
      </c>
    </row>
    <row r="180" spans="1:14" s="1" customFormat="1" ht="15.75">
      <c r="A180" s="63">
        <v>10</v>
      </c>
      <c r="B180" s="64">
        <v>43110</v>
      </c>
      <c r="C180" s="60" t="s">
        <v>244</v>
      </c>
      <c r="D180" s="60" t="s">
        <v>21</v>
      </c>
      <c r="E180" s="61" t="s">
        <v>294</v>
      </c>
      <c r="F180" s="60">
        <v>318</v>
      </c>
      <c r="G180" s="61">
        <v>307</v>
      </c>
      <c r="H180" s="61">
        <v>325</v>
      </c>
      <c r="I180" s="61">
        <v>332</v>
      </c>
      <c r="J180" s="61">
        <v>338</v>
      </c>
      <c r="K180" s="61">
        <v>307</v>
      </c>
      <c r="L180" s="65">
        <f t="shared" si="13"/>
        <v>314.4654088050315</v>
      </c>
      <c r="M180" s="66">
        <f t="shared" si="14"/>
        <v>-3459.1194968553464</v>
      </c>
      <c r="N180" s="12">
        <f aca="true" t="shared" si="16" ref="N180:N187">M180/(L180)/F180%</f>
        <v>-3.4591194968553456</v>
      </c>
    </row>
    <row r="181" spans="1:14" s="1" customFormat="1" ht="15.75">
      <c r="A181" s="63">
        <v>11</v>
      </c>
      <c r="B181" s="64">
        <v>43109</v>
      </c>
      <c r="C181" s="60" t="s">
        <v>244</v>
      </c>
      <c r="D181" s="60" t="s">
        <v>21</v>
      </c>
      <c r="E181" s="61" t="s">
        <v>145</v>
      </c>
      <c r="F181" s="60">
        <v>473</v>
      </c>
      <c r="G181" s="61">
        <v>458</v>
      </c>
      <c r="H181" s="61">
        <v>483</v>
      </c>
      <c r="I181" s="61">
        <v>493</v>
      </c>
      <c r="J181" s="61">
        <v>503</v>
      </c>
      <c r="K181" s="61">
        <v>458</v>
      </c>
      <c r="L181" s="65">
        <f t="shared" si="13"/>
        <v>211.41649048625794</v>
      </c>
      <c r="M181" s="66">
        <f aca="true" t="shared" si="17" ref="M181:M187">IF(D181="BUY",(K181-F181)*(L181),(F181-K181)*(L181))</f>
        <v>-3171.2473572938693</v>
      </c>
      <c r="N181" s="12">
        <f t="shared" si="16"/>
        <v>-3.1712473572938684</v>
      </c>
    </row>
    <row r="182" spans="1:14" s="1" customFormat="1" ht="15.75">
      <c r="A182" s="63">
        <v>12</v>
      </c>
      <c r="B182" s="64">
        <v>43109</v>
      </c>
      <c r="C182" s="60" t="s">
        <v>244</v>
      </c>
      <c r="D182" s="60" t="s">
        <v>21</v>
      </c>
      <c r="E182" s="61" t="s">
        <v>460</v>
      </c>
      <c r="F182" s="60">
        <v>365</v>
      </c>
      <c r="G182" s="61">
        <v>352</v>
      </c>
      <c r="H182" s="61">
        <v>373</v>
      </c>
      <c r="I182" s="61">
        <v>380</v>
      </c>
      <c r="J182" s="61">
        <v>388</v>
      </c>
      <c r="K182" s="61">
        <v>380</v>
      </c>
      <c r="L182" s="65">
        <f aca="true" t="shared" si="18" ref="L182:L187">100000/F182</f>
        <v>273.972602739726</v>
      </c>
      <c r="M182" s="66">
        <f t="shared" si="17"/>
        <v>4109.58904109589</v>
      </c>
      <c r="N182" s="67">
        <f t="shared" si="16"/>
        <v>4.10958904109589</v>
      </c>
    </row>
    <row r="183" spans="1:14" s="1" customFormat="1" ht="15.75">
      <c r="A183" s="63">
        <v>13</v>
      </c>
      <c r="B183" s="64">
        <v>43108</v>
      </c>
      <c r="C183" s="60" t="s">
        <v>244</v>
      </c>
      <c r="D183" s="60" t="s">
        <v>21</v>
      </c>
      <c r="E183" s="61" t="s">
        <v>145</v>
      </c>
      <c r="F183" s="60">
        <v>453</v>
      </c>
      <c r="G183" s="61">
        <v>440</v>
      </c>
      <c r="H183" s="61">
        <v>460</v>
      </c>
      <c r="I183" s="61">
        <v>468</v>
      </c>
      <c r="J183" s="61">
        <v>476</v>
      </c>
      <c r="K183" s="61">
        <v>476</v>
      </c>
      <c r="L183" s="65">
        <f t="shared" si="18"/>
        <v>220.7505518763797</v>
      </c>
      <c r="M183" s="66">
        <f t="shared" si="17"/>
        <v>5077.262693156733</v>
      </c>
      <c r="N183" s="67">
        <f t="shared" si="16"/>
        <v>5.077262693156732</v>
      </c>
    </row>
    <row r="184" spans="1:14" s="1" customFormat="1" ht="15.75">
      <c r="A184" s="63">
        <v>14</v>
      </c>
      <c r="B184" s="64">
        <v>43104</v>
      </c>
      <c r="C184" s="60" t="s">
        <v>244</v>
      </c>
      <c r="D184" s="60" t="s">
        <v>21</v>
      </c>
      <c r="E184" s="61" t="s">
        <v>183</v>
      </c>
      <c r="F184" s="60">
        <v>525</v>
      </c>
      <c r="G184" s="61">
        <v>510</v>
      </c>
      <c r="H184" s="61">
        <v>535</v>
      </c>
      <c r="I184" s="61">
        <v>545</v>
      </c>
      <c r="J184" s="61">
        <v>555</v>
      </c>
      <c r="K184" s="61">
        <v>535</v>
      </c>
      <c r="L184" s="65">
        <f t="shared" si="18"/>
        <v>190.47619047619048</v>
      </c>
      <c r="M184" s="66">
        <f t="shared" si="17"/>
        <v>1904.7619047619048</v>
      </c>
      <c r="N184" s="67">
        <f t="shared" si="16"/>
        <v>1.9047619047619047</v>
      </c>
    </row>
    <row r="185" spans="1:14" ht="15.75">
      <c r="A185" s="63">
        <v>15</v>
      </c>
      <c r="B185" s="64">
        <v>43103</v>
      </c>
      <c r="C185" s="60" t="s">
        <v>244</v>
      </c>
      <c r="D185" s="60" t="s">
        <v>21</v>
      </c>
      <c r="E185" s="61" t="s">
        <v>145</v>
      </c>
      <c r="F185" s="60">
        <v>428</v>
      </c>
      <c r="G185" s="61">
        <v>412</v>
      </c>
      <c r="H185" s="61">
        <v>438</v>
      </c>
      <c r="I185" s="61">
        <v>448</v>
      </c>
      <c r="J185" s="61">
        <v>458</v>
      </c>
      <c r="K185" s="61">
        <v>438</v>
      </c>
      <c r="L185" s="65">
        <f t="shared" si="18"/>
        <v>233.6448598130841</v>
      </c>
      <c r="M185" s="66">
        <f t="shared" si="17"/>
        <v>2336.448598130841</v>
      </c>
      <c r="N185" s="67">
        <f t="shared" si="16"/>
        <v>2.336448598130841</v>
      </c>
    </row>
    <row r="186" spans="1:14" ht="15.75">
      <c r="A186" s="63">
        <v>16</v>
      </c>
      <c r="B186" s="64">
        <v>43102</v>
      </c>
      <c r="C186" s="60" t="s">
        <v>244</v>
      </c>
      <c r="D186" s="60" t="s">
        <v>21</v>
      </c>
      <c r="E186" s="61" t="s">
        <v>145</v>
      </c>
      <c r="F186" s="60">
        <v>380</v>
      </c>
      <c r="G186" s="61">
        <v>368</v>
      </c>
      <c r="H186" s="61">
        <v>386</v>
      </c>
      <c r="I186" s="61">
        <v>392</v>
      </c>
      <c r="J186" s="61">
        <v>398</v>
      </c>
      <c r="K186" s="61">
        <v>398</v>
      </c>
      <c r="L186" s="65">
        <f t="shared" si="18"/>
        <v>263.1578947368421</v>
      </c>
      <c r="M186" s="66">
        <f t="shared" si="17"/>
        <v>4736.8421052631575</v>
      </c>
      <c r="N186" s="67">
        <f t="shared" si="16"/>
        <v>4.736842105263158</v>
      </c>
    </row>
    <row r="187" spans="1:14" ht="15.75">
      <c r="A187" s="63">
        <v>17</v>
      </c>
      <c r="B187" s="64">
        <v>43101</v>
      </c>
      <c r="C187" s="60" t="s">
        <v>244</v>
      </c>
      <c r="D187" s="60" t="s">
        <v>21</v>
      </c>
      <c r="E187" s="61" t="s">
        <v>247</v>
      </c>
      <c r="F187" s="60">
        <v>291</v>
      </c>
      <c r="G187" s="61">
        <v>278</v>
      </c>
      <c r="H187" s="61">
        <v>297</v>
      </c>
      <c r="I187" s="61">
        <v>304</v>
      </c>
      <c r="J187" s="61">
        <v>310</v>
      </c>
      <c r="K187" s="61">
        <v>278</v>
      </c>
      <c r="L187" s="65">
        <f t="shared" si="18"/>
        <v>343.64261168384877</v>
      </c>
      <c r="M187" s="66">
        <f t="shared" si="17"/>
        <v>-4467.353951890034</v>
      </c>
      <c r="N187" s="12">
        <f t="shared" si="16"/>
        <v>-4.4673539518900345</v>
      </c>
    </row>
    <row r="189" spans="1:14" ht="15.75">
      <c r="A189" s="13" t="s">
        <v>26</v>
      </c>
      <c r="B189" s="14"/>
      <c r="C189" s="15"/>
      <c r="D189" s="16"/>
      <c r="E189" s="17"/>
      <c r="F189" s="17"/>
      <c r="G189" s="18"/>
      <c r="H189" s="19"/>
      <c r="I189" s="19"/>
      <c r="J189" s="19"/>
      <c r="K189" s="20"/>
      <c r="L189" s="21"/>
      <c r="M189" s="1"/>
      <c r="N189" s="75"/>
    </row>
    <row r="190" spans="1:14" ht="15.75">
      <c r="A190" s="13" t="s">
        <v>27</v>
      </c>
      <c r="B190" s="23"/>
      <c r="C190" s="15"/>
      <c r="D190" s="16"/>
      <c r="E190" s="17"/>
      <c r="F190" s="17"/>
      <c r="G190" s="18"/>
      <c r="H190" s="17"/>
      <c r="I190" s="17"/>
      <c r="J190" s="17"/>
      <c r="K190" s="20"/>
      <c r="L190" s="21"/>
      <c r="M190" s="1"/>
      <c r="N190" s="1"/>
    </row>
    <row r="191" spans="1:14" ht="15.75">
      <c r="A191" s="13" t="s">
        <v>27</v>
      </c>
      <c r="B191" s="23"/>
      <c r="C191" s="24"/>
      <c r="D191" s="25"/>
      <c r="E191" s="26"/>
      <c r="F191" s="26"/>
      <c r="G191" s="27"/>
      <c r="H191" s="26"/>
      <c r="I191" s="26"/>
      <c r="J191" s="26"/>
      <c r="K191" s="26"/>
      <c r="L191" s="21"/>
      <c r="M191" s="21"/>
      <c r="N191" s="21"/>
    </row>
    <row r="193" spans="3:9" ht="16.5" thickBot="1">
      <c r="C193" s="26"/>
      <c r="D193" s="26"/>
      <c r="E193" s="26"/>
      <c r="F193" s="29"/>
      <c r="G193" s="30"/>
      <c r="H193" s="31" t="s">
        <v>28</v>
      </c>
      <c r="I193" s="31"/>
    </row>
    <row r="194" spans="3:9" ht="15.75">
      <c r="C194" s="84" t="s">
        <v>29</v>
      </c>
      <c r="D194" s="84"/>
      <c r="E194" s="33">
        <v>17</v>
      </c>
      <c r="F194" s="34">
        <f>F195+F196+F197+F198+F199+F200</f>
        <v>100</v>
      </c>
      <c r="G194" s="35">
        <v>17</v>
      </c>
      <c r="H194" s="36">
        <f>G195/G194%</f>
        <v>64.70588235294117</v>
      </c>
      <c r="I194" s="36"/>
    </row>
    <row r="195" spans="3:9" ht="15.75">
      <c r="C195" s="80" t="s">
        <v>30</v>
      </c>
      <c r="D195" s="80"/>
      <c r="E195" s="37">
        <v>11</v>
      </c>
      <c r="F195" s="38">
        <f>(E195/E194)*100</f>
        <v>64.70588235294117</v>
      </c>
      <c r="G195" s="35">
        <v>11</v>
      </c>
      <c r="H195" s="32"/>
      <c r="I195" s="32"/>
    </row>
    <row r="196" spans="3:9" ht="15.75">
      <c r="C196" s="80" t="s">
        <v>32</v>
      </c>
      <c r="D196" s="80"/>
      <c r="E196" s="37">
        <v>0</v>
      </c>
      <c r="F196" s="38">
        <f>(E196/E194)*100</f>
        <v>0</v>
      </c>
      <c r="G196" s="40"/>
      <c r="H196" s="35"/>
      <c r="I196" s="35"/>
    </row>
    <row r="197" spans="3:9" ht="15.75">
      <c r="C197" s="80" t="s">
        <v>33</v>
      </c>
      <c r="D197" s="80"/>
      <c r="E197" s="37">
        <v>0</v>
      </c>
      <c r="F197" s="38">
        <f>(E197/E194)*100</f>
        <v>0</v>
      </c>
      <c r="G197" s="40"/>
      <c r="H197" s="35"/>
      <c r="I197" s="35"/>
    </row>
    <row r="198" spans="3:9" ht="15.75">
      <c r="C198" s="80" t="s">
        <v>34</v>
      </c>
      <c r="D198" s="80"/>
      <c r="E198" s="37">
        <v>6</v>
      </c>
      <c r="F198" s="38">
        <f>(E198/E194)*100</f>
        <v>35.294117647058826</v>
      </c>
      <c r="G198" s="40"/>
      <c r="H198" s="26" t="s">
        <v>35</v>
      </c>
      <c r="I198" s="26"/>
    </row>
    <row r="199" spans="3:9" ht="15.75">
      <c r="C199" s="80" t="s">
        <v>36</v>
      </c>
      <c r="D199" s="80"/>
      <c r="E199" s="37">
        <v>0</v>
      </c>
      <c r="F199" s="38">
        <f>(E199/E194)*100</f>
        <v>0</v>
      </c>
      <c r="G199" s="40"/>
      <c r="H199" s="26"/>
      <c r="I199" s="26"/>
    </row>
    <row r="200" spans="3:9" ht="16.5" thickBot="1">
      <c r="C200" s="81" t="s">
        <v>37</v>
      </c>
      <c r="D200" s="81"/>
      <c r="E200" s="42"/>
      <c r="F200" s="43">
        <f>(E200/E194)*100</f>
        <v>0</v>
      </c>
      <c r="G200" s="40"/>
      <c r="H200" s="26"/>
      <c r="I200" s="26"/>
    </row>
    <row r="201" spans="1:14" ht="15.75">
      <c r="A201" s="45" t="s">
        <v>38</v>
      </c>
      <c r="B201" s="14"/>
      <c r="C201" s="15"/>
      <c r="D201" s="15"/>
      <c r="E201" s="17"/>
      <c r="F201" s="17"/>
      <c r="G201" s="46"/>
      <c r="H201" s="47"/>
      <c r="I201" s="47"/>
      <c r="J201" s="47"/>
      <c r="K201" s="17"/>
      <c r="L201" s="21"/>
      <c r="M201" s="44"/>
      <c r="N201" s="44"/>
    </row>
    <row r="202" spans="1:14" ht="15.75">
      <c r="A202" s="16" t="s">
        <v>39</v>
      </c>
      <c r="B202" s="14"/>
      <c r="C202" s="48"/>
      <c r="D202" s="49"/>
      <c r="E202" s="50"/>
      <c r="F202" s="47"/>
      <c r="G202" s="46"/>
      <c r="H202" s="47"/>
      <c r="I202" s="47"/>
      <c r="J202" s="47"/>
      <c r="K202" s="17"/>
      <c r="L202" s="21"/>
      <c r="M202" s="28"/>
      <c r="N202" s="28"/>
    </row>
    <row r="203" spans="1:14" ht="15.75">
      <c r="A203" s="16" t="s">
        <v>40</v>
      </c>
      <c r="B203" s="14"/>
      <c r="C203" s="15"/>
      <c r="D203" s="49"/>
      <c r="E203" s="50"/>
      <c r="F203" s="47"/>
      <c r="G203" s="46"/>
      <c r="H203" s="51"/>
      <c r="I203" s="51"/>
      <c r="J203" s="51"/>
      <c r="K203" s="17"/>
      <c r="L203" s="21"/>
      <c r="M203" s="21"/>
      <c r="N203" s="21"/>
    </row>
    <row r="204" spans="1:14" ht="15.75">
      <c r="A204" s="16" t="s">
        <v>41</v>
      </c>
      <c r="B204" s="48"/>
      <c r="C204" s="15"/>
      <c r="D204" s="49"/>
      <c r="E204" s="50"/>
      <c r="F204" s="47"/>
      <c r="G204" s="52"/>
      <c r="H204" s="51"/>
      <c r="I204" s="51"/>
      <c r="J204" s="51"/>
      <c r="K204" s="17"/>
      <c r="L204" s="21"/>
      <c r="M204" s="21"/>
      <c r="N204" s="21"/>
    </row>
    <row r="205" spans="1:14" ht="15.75">
      <c r="A205" s="16" t="s">
        <v>42</v>
      </c>
      <c r="B205" s="39"/>
      <c r="C205" s="15"/>
      <c r="D205" s="53"/>
      <c r="E205" s="47"/>
      <c r="F205" s="47"/>
      <c r="G205" s="52"/>
      <c r="H205" s="51"/>
      <c r="I205" s="51"/>
      <c r="J205" s="51"/>
      <c r="K205" s="47"/>
      <c r="L205" s="21"/>
      <c r="M205" s="21"/>
      <c r="N205" s="21"/>
    </row>
    <row r="206" spans="1:14" ht="15.75" customHeight="1">
      <c r="A206" s="16" t="s">
        <v>42</v>
      </c>
      <c r="B206" s="39"/>
      <c r="C206" s="15"/>
      <c r="D206" s="53"/>
      <c r="E206" s="47"/>
      <c r="F206" s="47"/>
      <c r="G206" s="52"/>
      <c r="H206" s="51"/>
      <c r="I206" s="51"/>
      <c r="J206" s="51"/>
      <c r="K206" s="47"/>
      <c r="L206" s="21"/>
      <c r="M206" s="21"/>
      <c r="N206" s="21"/>
    </row>
    <row r="207" ht="15.75" thickBot="1"/>
    <row r="208" spans="1:14" ht="15.75" thickBot="1">
      <c r="A208" s="89" t="s">
        <v>0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</row>
    <row r="209" spans="1:14" ht="15.75" thickBot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</row>
    <row r="210" spans="1:14" ht="15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</row>
    <row r="211" spans="1:14" ht="15.75">
      <c r="A211" s="90" t="s">
        <v>1</v>
      </c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</row>
    <row r="212" spans="1:14" ht="15.75">
      <c r="A212" s="90" t="s">
        <v>2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</row>
    <row r="213" spans="1:14" ht="16.5" thickBot="1">
      <c r="A213" s="91" t="s">
        <v>3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1:14" ht="15.75">
      <c r="A214" s="92" t="s">
        <v>431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</row>
    <row r="215" spans="1:14" ht="15.75">
      <c r="A215" s="92" t="s">
        <v>5</v>
      </c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</row>
    <row r="216" spans="1:14" ht="15">
      <c r="A216" s="87" t="s">
        <v>6</v>
      </c>
      <c r="B216" s="82" t="s">
        <v>7</v>
      </c>
      <c r="C216" s="82" t="s">
        <v>8</v>
      </c>
      <c r="D216" s="87" t="s">
        <v>9</v>
      </c>
      <c r="E216" s="82" t="s">
        <v>10</v>
      </c>
      <c r="F216" s="82" t="s">
        <v>11</v>
      </c>
      <c r="G216" s="82" t="s">
        <v>12</v>
      </c>
      <c r="H216" s="82" t="s">
        <v>13</v>
      </c>
      <c r="I216" s="82" t="s">
        <v>14</v>
      </c>
      <c r="J216" s="82" t="s">
        <v>15</v>
      </c>
      <c r="K216" s="85" t="s">
        <v>16</v>
      </c>
      <c r="L216" s="82" t="s">
        <v>17</v>
      </c>
      <c r="M216" s="82" t="s">
        <v>18</v>
      </c>
      <c r="N216" s="82" t="s">
        <v>19</v>
      </c>
    </row>
    <row r="217" spans="1:14" ht="15">
      <c r="A217" s="87"/>
      <c r="B217" s="82"/>
      <c r="C217" s="82"/>
      <c r="D217" s="87"/>
      <c r="E217" s="82"/>
      <c r="F217" s="82"/>
      <c r="G217" s="82"/>
      <c r="H217" s="82"/>
      <c r="I217" s="82"/>
      <c r="J217" s="82"/>
      <c r="K217" s="85"/>
      <c r="L217" s="82"/>
      <c r="M217" s="82"/>
      <c r="N217" s="82"/>
    </row>
    <row r="218" spans="1:14" s="1" customFormat="1" ht="16.5" customHeight="1">
      <c r="A218" s="63">
        <v>1</v>
      </c>
      <c r="B218" s="64">
        <v>43098</v>
      </c>
      <c r="C218" s="60" t="s">
        <v>244</v>
      </c>
      <c r="D218" s="60" t="s">
        <v>21</v>
      </c>
      <c r="E218" s="61" t="s">
        <v>80</v>
      </c>
      <c r="F218" s="60">
        <v>980</v>
      </c>
      <c r="G218" s="61">
        <v>950</v>
      </c>
      <c r="H218" s="61">
        <v>1000</v>
      </c>
      <c r="I218" s="61">
        <v>1020</v>
      </c>
      <c r="J218" s="61">
        <v>1040</v>
      </c>
      <c r="K218" s="61">
        <v>1000</v>
      </c>
      <c r="L218" s="65">
        <f>100000/F218</f>
        <v>102.04081632653062</v>
      </c>
      <c r="M218" s="66">
        <f>IF(D218="BUY",(K218-F218)*(L218),(F218-K218)*(L218))</f>
        <v>2040.8163265306123</v>
      </c>
      <c r="N218" s="67">
        <f>M218/(L218)/F218%</f>
        <v>2.0408163265306123</v>
      </c>
    </row>
    <row r="219" spans="1:14" s="1" customFormat="1" ht="15.75">
      <c r="A219" s="63">
        <v>2</v>
      </c>
      <c r="B219" s="64">
        <v>43097</v>
      </c>
      <c r="C219" s="60" t="s">
        <v>244</v>
      </c>
      <c r="D219" s="60" t="s">
        <v>21</v>
      </c>
      <c r="E219" s="61" t="s">
        <v>452</v>
      </c>
      <c r="F219" s="60">
        <v>773</v>
      </c>
      <c r="G219" s="61">
        <v>748</v>
      </c>
      <c r="H219" s="61">
        <v>788</v>
      </c>
      <c r="I219" s="61">
        <v>806</v>
      </c>
      <c r="J219" s="61">
        <v>822</v>
      </c>
      <c r="K219" s="61">
        <v>788</v>
      </c>
      <c r="L219" s="65">
        <f>100000/F219</f>
        <v>129.36610608020698</v>
      </c>
      <c r="M219" s="66">
        <f>IF(D219="BUY",(K219-F219)*(L219),(F219-K219)*(L219))</f>
        <v>1940.4915912031047</v>
      </c>
      <c r="N219" s="67">
        <f>M219/(L219)/F219%</f>
        <v>1.9404915912031047</v>
      </c>
    </row>
    <row r="220" spans="1:14" s="1" customFormat="1" ht="15.75">
      <c r="A220" s="63">
        <v>3</v>
      </c>
      <c r="B220" s="64">
        <v>43095</v>
      </c>
      <c r="C220" s="60" t="s">
        <v>244</v>
      </c>
      <c r="D220" s="60" t="s">
        <v>21</v>
      </c>
      <c r="E220" s="61" t="s">
        <v>341</v>
      </c>
      <c r="F220" s="60">
        <v>290</v>
      </c>
      <c r="G220" s="61">
        <v>280</v>
      </c>
      <c r="H220" s="61">
        <v>295</v>
      </c>
      <c r="I220" s="61">
        <v>300</v>
      </c>
      <c r="J220" s="61">
        <v>305</v>
      </c>
      <c r="K220" s="61">
        <v>295</v>
      </c>
      <c r="L220" s="65">
        <f>100000/F220</f>
        <v>344.82758620689657</v>
      </c>
      <c r="M220" s="66">
        <f aca="true" t="shared" si="19" ref="M220:M226">IF(D220="BUY",(K220-F220)*(L220),(F220-K220)*(L220))</f>
        <v>1724.1379310344828</v>
      </c>
      <c r="N220" s="67">
        <f aca="true" t="shared" si="20" ref="N220:N225">M220/(L220)/F220%</f>
        <v>1.7241379310344829</v>
      </c>
    </row>
    <row r="221" spans="1:14" s="1" customFormat="1" ht="15.75">
      <c r="A221" s="63">
        <v>4</v>
      </c>
      <c r="B221" s="64">
        <v>43091</v>
      </c>
      <c r="C221" s="60" t="s">
        <v>244</v>
      </c>
      <c r="D221" s="60" t="s">
        <v>21</v>
      </c>
      <c r="E221" s="61" t="s">
        <v>123</v>
      </c>
      <c r="F221" s="60">
        <v>131</v>
      </c>
      <c r="G221" s="61">
        <v>126</v>
      </c>
      <c r="H221" s="61">
        <v>135</v>
      </c>
      <c r="I221" s="61">
        <v>138</v>
      </c>
      <c r="J221" s="61">
        <v>141</v>
      </c>
      <c r="K221" s="61">
        <v>138</v>
      </c>
      <c r="L221" s="65">
        <f>100000/F221</f>
        <v>763.3587786259542</v>
      </c>
      <c r="M221" s="66">
        <f t="shared" si="19"/>
        <v>5343.511450381679</v>
      </c>
      <c r="N221" s="67">
        <f t="shared" si="20"/>
        <v>5.343511450381679</v>
      </c>
    </row>
    <row r="222" spans="1:14" s="1" customFormat="1" ht="15.75">
      <c r="A222" s="63">
        <v>5</v>
      </c>
      <c r="B222" s="64">
        <v>43090</v>
      </c>
      <c r="C222" s="60" t="s">
        <v>244</v>
      </c>
      <c r="D222" s="60" t="s">
        <v>21</v>
      </c>
      <c r="E222" s="61" t="s">
        <v>217</v>
      </c>
      <c r="F222" s="60">
        <v>872</v>
      </c>
      <c r="G222" s="61">
        <v>850</v>
      </c>
      <c r="H222" s="61">
        <v>886</v>
      </c>
      <c r="I222" s="61">
        <v>900</v>
      </c>
      <c r="J222" s="61">
        <v>916</v>
      </c>
      <c r="K222" s="61">
        <v>900</v>
      </c>
      <c r="L222" s="65">
        <f>100000/F222</f>
        <v>114.6788990825688</v>
      </c>
      <c r="M222" s="66">
        <f t="shared" si="19"/>
        <v>3211.0091743119265</v>
      </c>
      <c r="N222" s="67">
        <f t="shared" si="20"/>
        <v>3.2110091743119265</v>
      </c>
    </row>
    <row r="223" spans="1:14" s="1" customFormat="1" ht="15.75">
      <c r="A223" s="63">
        <v>6</v>
      </c>
      <c r="B223" s="64">
        <v>43089</v>
      </c>
      <c r="C223" s="6" t="s">
        <v>244</v>
      </c>
      <c r="D223" s="60" t="s">
        <v>21</v>
      </c>
      <c r="E223" s="60" t="s">
        <v>80</v>
      </c>
      <c r="F223" s="61">
        <v>960</v>
      </c>
      <c r="G223" s="61">
        <v>930</v>
      </c>
      <c r="H223" s="61">
        <v>980</v>
      </c>
      <c r="I223" s="61">
        <v>1000</v>
      </c>
      <c r="J223" s="61">
        <v>1020</v>
      </c>
      <c r="K223" s="61">
        <v>980</v>
      </c>
      <c r="L223" s="65">
        <f aca="true" t="shared" si="21" ref="L223:L228">100000/F223</f>
        <v>104.16666666666667</v>
      </c>
      <c r="M223" s="66">
        <f t="shared" si="19"/>
        <v>2083.3333333333335</v>
      </c>
      <c r="N223" s="67">
        <f t="shared" si="20"/>
        <v>2.0833333333333335</v>
      </c>
    </row>
    <row r="224" spans="1:14" s="1" customFormat="1" ht="15.75">
      <c r="A224" s="63">
        <v>7</v>
      </c>
      <c r="B224" s="64">
        <v>43088</v>
      </c>
      <c r="C224" s="6" t="s">
        <v>244</v>
      </c>
      <c r="D224" s="60" t="s">
        <v>21</v>
      </c>
      <c r="E224" s="60" t="s">
        <v>248</v>
      </c>
      <c r="F224" s="61">
        <v>383</v>
      </c>
      <c r="G224" s="61">
        <v>370</v>
      </c>
      <c r="H224" s="61">
        <v>391</v>
      </c>
      <c r="I224" s="61">
        <v>399</v>
      </c>
      <c r="J224" s="61">
        <v>407</v>
      </c>
      <c r="K224" s="61">
        <v>370</v>
      </c>
      <c r="L224" s="65">
        <f t="shared" si="21"/>
        <v>261.0966057441253</v>
      </c>
      <c r="M224" s="66">
        <f t="shared" si="19"/>
        <v>-3394.2558746736295</v>
      </c>
      <c r="N224" s="12">
        <f>M224/(L224)/F224%</f>
        <v>-3.3942558746736293</v>
      </c>
    </row>
    <row r="225" spans="1:14" s="1" customFormat="1" ht="15.75">
      <c r="A225" s="63">
        <v>8</v>
      </c>
      <c r="B225" s="64">
        <v>43084</v>
      </c>
      <c r="C225" s="6" t="s">
        <v>244</v>
      </c>
      <c r="D225" s="60" t="s">
        <v>21</v>
      </c>
      <c r="E225" s="60" t="s">
        <v>145</v>
      </c>
      <c r="F225" s="61">
        <v>370</v>
      </c>
      <c r="G225" s="61">
        <v>359</v>
      </c>
      <c r="H225" s="61">
        <v>376</v>
      </c>
      <c r="I225" s="61">
        <v>382</v>
      </c>
      <c r="J225" s="61">
        <v>388</v>
      </c>
      <c r="K225" s="61">
        <v>376</v>
      </c>
      <c r="L225" s="65">
        <f t="shared" si="21"/>
        <v>270.27027027027026</v>
      </c>
      <c r="M225" s="66">
        <f t="shared" si="19"/>
        <v>1621.6216216216217</v>
      </c>
      <c r="N225" s="67">
        <f t="shared" si="20"/>
        <v>1.6216216216216215</v>
      </c>
    </row>
    <row r="226" spans="1:14" s="1" customFormat="1" ht="15.75">
      <c r="A226" s="63">
        <v>9</v>
      </c>
      <c r="B226" s="64">
        <v>43082</v>
      </c>
      <c r="C226" s="6" t="s">
        <v>244</v>
      </c>
      <c r="D226" s="60" t="s">
        <v>21</v>
      </c>
      <c r="E226" s="60" t="s">
        <v>295</v>
      </c>
      <c r="F226" s="61">
        <v>243</v>
      </c>
      <c r="G226" s="61">
        <v>235</v>
      </c>
      <c r="H226" s="61">
        <v>248</v>
      </c>
      <c r="I226" s="61">
        <v>258</v>
      </c>
      <c r="J226" s="61">
        <v>463</v>
      </c>
      <c r="K226" s="61">
        <v>235</v>
      </c>
      <c r="L226" s="65">
        <f t="shared" si="21"/>
        <v>411.52263374485597</v>
      </c>
      <c r="M226" s="66">
        <f t="shared" si="19"/>
        <v>-3292.1810699588477</v>
      </c>
      <c r="N226" s="12">
        <f>M226/(L226)/F226%</f>
        <v>-3.2921810699588474</v>
      </c>
    </row>
    <row r="227" spans="1:14" s="1" customFormat="1" ht="15.75">
      <c r="A227" s="63">
        <v>10</v>
      </c>
      <c r="B227" s="64">
        <v>43081</v>
      </c>
      <c r="C227" s="6" t="s">
        <v>244</v>
      </c>
      <c r="D227" s="60" t="s">
        <v>21</v>
      </c>
      <c r="E227" s="60" t="s">
        <v>115</v>
      </c>
      <c r="F227" s="61">
        <v>1010</v>
      </c>
      <c r="G227" s="61">
        <v>984</v>
      </c>
      <c r="H227" s="61">
        <v>1025</v>
      </c>
      <c r="I227" s="61">
        <v>1040</v>
      </c>
      <c r="J227" s="61">
        <v>1055</v>
      </c>
      <c r="K227" s="61">
        <v>1025</v>
      </c>
      <c r="L227" s="65">
        <f t="shared" si="21"/>
        <v>99.00990099009901</v>
      </c>
      <c r="M227" s="66">
        <f aca="true" t="shared" si="22" ref="M227:M233">IF(D227="BUY",(K227-F227)*(L227),(F227-K227)*(L227))</f>
        <v>1485.1485148514853</v>
      </c>
      <c r="N227" s="67">
        <f aca="true" t="shared" si="23" ref="N227:N233">M227/(L227)/F227%</f>
        <v>1.4851485148514854</v>
      </c>
    </row>
    <row r="228" spans="1:14" s="1" customFormat="1" ht="15.75">
      <c r="A228" s="63">
        <v>11</v>
      </c>
      <c r="B228" s="64">
        <v>43080</v>
      </c>
      <c r="C228" s="6" t="s">
        <v>244</v>
      </c>
      <c r="D228" s="60" t="s">
        <v>21</v>
      </c>
      <c r="E228" s="60" t="s">
        <v>436</v>
      </c>
      <c r="F228" s="61">
        <v>207</v>
      </c>
      <c r="G228" s="61">
        <v>201</v>
      </c>
      <c r="H228" s="61">
        <v>211</v>
      </c>
      <c r="I228" s="61">
        <v>215</v>
      </c>
      <c r="J228" s="61">
        <v>219</v>
      </c>
      <c r="K228" s="61">
        <v>201</v>
      </c>
      <c r="L228" s="65">
        <f t="shared" si="21"/>
        <v>483.09178743961354</v>
      </c>
      <c r="M228" s="66">
        <f t="shared" si="22"/>
        <v>-2898.550724637681</v>
      </c>
      <c r="N228" s="12">
        <f>M228/(L228)/F228%</f>
        <v>-2.898550724637681</v>
      </c>
    </row>
    <row r="229" spans="1:14" s="1" customFormat="1" ht="15.75">
      <c r="A229" s="63">
        <v>12</v>
      </c>
      <c r="B229" s="64">
        <v>43077</v>
      </c>
      <c r="C229" s="6" t="s">
        <v>244</v>
      </c>
      <c r="D229" s="60" t="s">
        <v>21</v>
      </c>
      <c r="E229" s="60" t="s">
        <v>66</v>
      </c>
      <c r="F229" s="61">
        <v>265</v>
      </c>
      <c r="G229" s="61">
        <v>255</v>
      </c>
      <c r="H229" s="61">
        <v>270</v>
      </c>
      <c r="I229" s="61">
        <v>275</v>
      </c>
      <c r="J229" s="61">
        <v>280</v>
      </c>
      <c r="K229" s="61">
        <v>255</v>
      </c>
      <c r="L229" s="65">
        <f>100000/F229</f>
        <v>377.35849056603774</v>
      </c>
      <c r="M229" s="66">
        <f t="shared" si="22"/>
        <v>-3773.5849056603774</v>
      </c>
      <c r="N229" s="12">
        <f>M229/(L229)/F229%</f>
        <v>-3.7735849056603774</v>
      </c>
    </row>
    <row r="230" spans="1:14" s="1" customFormat="1" ht="15.75">
      <c r="A230" s="63">
        <v>13</v>
      </c>
      <c r="B230" s="64">
        <v>43076</v>
      </c>
      <c r="C230" s="6" t="s">
        <v>244</v>
      </c>
      <c r="D230" s="60" t="s">
        <v>21</v>
      </c>
      <c r="E230" s="60" t="s">
        <v>388</v>
      </c>
      <c r="F230" s="61">
        <v>116</v>
      </c>
      <c r="G230" s="61">
        <v>111</v>
      </c>
      <c r="H230" s="61">
        <v>119</v>
      </c>
      <c r="I230" s="61">
        <v>122</v>
      </c>
      <c r="J230" s="61">
        <v>125</v>
      </c>
      <c r="K230" s="61">
        <v>117</v>
      </c>
      <c r="L230" s="65">
        <f>100000/F230</f>
        <v>862.0689655172414</v>
      </c>
      <c r="M230" s="66">
        <f t="shared" si="22"/>
        <v>862.0689655172414</v>
      </c>
      <c r="N230" s="67">
        <f t="shared" si="23"/>
        <v>0.8620689655172414</v>
      </c>
    </row>
    <row r="231" spans="1:14" s="1" customFormat="1" ht="15.75">
      <c r="A231" s="63">
        <v>14</v>
      </c>
      <c r="B231" s="64">
        <v>43076</v>
      </c>
      <c r="C231" s="6" t="s">
        <v>244</v>
      </c>
      <c r="D231" s="60" t="s">
        <v>21</v>
      </c>
      <c r="E231" s="61" t="s">
        <v>432</v>
      </c>
      <c r="F231" s="1">
        <v>520</v>
      </c>
      <c r="G231" s="61">
        <v>509</v>
      </c>
      <c r="H231" s="61">
        <v>526</v>
      </c>
      <c r="I231" s="61">
        <v>532</v>
      </c>
      <c r="J231" s="61">
        <v>538</v>
      </c>
      <c r="K231" s="61">
        <v>538</v>
      </c>
      <c r="L231" s="65">
        <f>100000/F231</f>
        <v>192.30769230769232</v>
      </c>
      <c r="M231" s="66">
        <f t="shared" si="22"/>
        <v>3461.538461538462</v>
      </c>
      <c r="N231" s="67">
        <f t="shared" si="23"/>
        <v>3.4615384615384612</v>
      </c>
    </row>
    <row r="232" spans="1:14" s="1" customFormat="1" ht="15.75">
      <c r="A232" s="63">
        <v>15</v>
      </c>
      <c r="B232" s="64">
        <v>43075</v>
      </c>
      <c r="C232" s="6" t="s">
        <v>244</v>
      </c>
      <c r="D232" s="60" t="s">
        <v>21</v>
      </c>
      <c r="E232" s="60" t="s">
        <v>224</v>
      </c>
      <c r="F232" s="61">
        <v>683</v>
      </c>
      <c r="G232" s="61">
        <v>665</v>
      </c>
      <c r="H232" s="61">
        <v>695</v>
      </c>
      <c r="I232" s="61">
        <v>707</v>
      </c>
      <c r="J232" s="61">
        <v>719</v>
      </c>
      <c r="K232" s="61">
        <v>695</v>
      </c>
      <c r="L232" s="65">
        <f>100000/F232</f>
        <v>146.41288433382138</v>
      </c>
      <c r="M232" s="66">
        <f t="shared" si="22"/>
        <v>1756.9546120058567</v>
      </c>
      <c r="N232" s="67">
        <f t="shared" si="23"/>
        <v>1.7569546120058566</v>
      </c>
    </row>
    <row r="233" spans="1:14" s="1" customFormat="1" ht="15.75">
      <c r="A233" s="63">
        <v>16</v>
      </c>
      <c r="B233" s="64">
        <v>43073</v>
      </c>
      <c r="C233" s="6" t="s">
        <v>244</v>
      </c>
      <c r="D233" s="60" t="s">
        <v>21</v>
      </c>
      <c r="E233" s="60" t="s">
        <v>430</v>
      </c>
      <c r="F233" s="61">
        <v>722</v>
      </c>
      <c r="G233" s="61">
        <v>697</v>
      </c>
      <c r="H233" s="61">
        <v>736</v>
      </c>
      <c r="I233" s="61">
        <v>750</v>
      </c>
      <c r="J233" s="61">
        <v>764</v>
      </c>
      <c r="K233" s="61">
        <v>736</v>
      </c>
      <c r="L233" s="65">
        <f>100000/F233</f>
        <v>138.50415512465375</v>
      </c>
      <c r="M233" s="66">
        <f t="shared" si="22"/>
        <v>1939.0581717451525</v>
      </c>
      <c r="N233" s="67">
        <f t="shared" si="23"/>
        <v>1.9390581717451525</v>
      </c>
    </row>
    <row r="235" spans="1:14" ht="15.75">
      <c r="A235" s="13" t="s">
        <v>26</v>
      </c>
      <c r="B235" s="14"/>
      <c r="C235" s="15"/>
      <c r="D235" s="16"/>
      <c r="E235" s="17"/>
      <c r="F235" s="17"/>
      <c r="G235" s="18"/>
      <c r="H235" s="19"/>
      <c r="I235" s="19"/>
      <c r="J235" s="19"/>
      <c r="K235" s="20"/>
      <c r="L235" s="21"/>
      <c r="M235" s="1"/>
      <c r="N235" s="75"/>
    </row>
    <row r="236" spans="1:14" ht="15" customHeight="1">
      <c r="A236" s="13" t="s">
        <v>27</v>
      </c>
      <c r="B236" s="23"/>
      <c r="C236" s="15"/>
      <c r="D236" s="16"/>
      <c r="E236" s="17"/>
      <c r="F236" s="17"/>
      <c r="G236" s="18"/>
      <c r="H236" s="17"/>
      <c r="I236" s="17"/>
      <c r="J236" s="17"/>
      <c r="K236" s="20"/>
      <c r="L236" s="21"/>
      <c r="M236" s="1"/>
      <c r="N236" s="1"/>
    </row>
    <row r="237" spans="1:14" ht="15" customHeight="1">
      <c r="A237" s="13" t="s">
        <v>27</v>
      </c>
      <c r="B237" s="23"/>
      <c r="C237" s="24"/>
      <c r="D237" s="25"/>
      <c r="E237" s="26"/>
      <c r="F237" s="26"/>
      <c r="G237" s="27"/>
      <c r="H237" s="26"/>
      <c r="I237" s="26"/>
      <c r="J237" s="26"/>
      <c r="K237" s="26"/>
      <c r="L237" s="21"/>
      <c r="M237" s="21"/>
      <c r="N237" s="21"/>
    </row>
    <row r="238" ht="15" customHeight="1"/>
    <row r="239" spans="3:9" ht="16.5" thickBot="1">
      <c r="C239" s="26"/>
      <c r="D239" s="26"/>
      <c r="E239" s="26"/>
      <c r="F239" s="29"/>
      <c r="G239" s="30"/>
      <c r="H239" s="31" t="s">
        <v>28</v>
      </c>
      <c r="I239" s="31"/>
    </row>
    <row r="240" spans="3:9" ht="15.75">
      <c r="C240" s="84" t="s">
        <v>29</v>
      </c>
      <c r="D240" s="84"/>
      <c r="E240" s="33">
        <v>16</v>
      </c>
      <c r="F240" s="34">
        <f>F241+F242+F243+F244+F245+F246</f>
        <v>100</v>
      </c>
      <c r="G240" s="35">
        <v>16</v>
      </c>
      <c r="H240" s="36">
        <f>G241/G240%</f>
        <v>75</v>
      </c>
      <c r="I240" s="36"/>
    </row>
    <row r="241" spans="3:9" ht="15.75">
      <c r="C241" s="80" t="s">
        <v>30</v>
      </c>
      <c r="D241" s="80"/>
      <c r="E241" s="37">
        <v>12</v>
      </c>
      <c r="F241" s="38">
        <f>(E241/E240)*100</f>
        <v>75</v>
      </c>
      <c r="G241" s="35">
        <v>12</v>
      </c>
      <c r="H241" s="32"/>
      <c r="I241" s="32"/>
    </row>
    <row r="242" spans="3:9" ht="15.75">
      <c r="C242" s="80" t="s">
        <v>32</v>
      </c>
      <c r="D242" s="80"/>
      <c r="E242" s="37">
        <v>0</v>
      </c>
      <c r="F242" s="38">
        <f>(E242/E240)*100</f>
        <v>0</v>
      </c>
      <c r="G242" s="40"/>
      <c r="H242" s="35"/>
      <c r="I242" s="35"/>
    </row>
    <row r="243" spans="3:9" ht="15.75">
      <c r="C243" s="80" t="s">
        <v>33</v>
      </c>
      <c r="D243" s="80"/>
      <c r="E243" s="37">
        <v>0</v>
      </c>
      <c r="F243" s="38">
        <f>(E243/E240)*100</f>
        <v>0</v>
      </c>
      <c r="G243" s="40"/>
      <c r="H243" s="35"/>
      <c r="I243" s="35"/>
    </row>
    <row r="244" spans="3:9" ht="15.75">
      <c r="C244" s="80" t="s">
        <v>34</v>
      </c>
      <c r="D244" s="80"/>
      <c r="E244" s="37">
        <v>4</v>
      </c>
      <c r="F244" s="38">
        <f>(E244/E240)*100</f>
        <v>25</v>
      </c>
      <c r="G244" s="40"/>
      <c r="H244" s="26" t="s">
        <v>35</v>
      </c>
      <c r="I244" s="26"/>
    </row>
    <row r="245" spans="3:9" ht="15.75">
      <c r="C245" s="80" t="s">
        <v>36</v>
      </c>
      <c r="D245" s="80"/>
      <c r="E245" s="37">
        <v>0</v>
      </c>
      <c r="F245" s="38">
        <f>(E245/E240)*100</f>
        <v>0</v>
      </c>
      <c r="G245" s="40"/>
      <c r="H245" s="26"/>
      <c r="I245" s="26"/>
    </row>
    <row r="246" spans="3:9" ht="16.5" thickBot="1">
      <c r="C246" s="81" t="s">
        <v>37</v>
      </c>
      <c r="D246" s="81"/>
      <c r="E246" s="42"/>
      <c r="F246" s="43">
        <f>(E246/E240)*100</f>
        <v>0</v>
      </c>
      <c r="G246" s="40"/>
      <c r="H246" s="26"/>
      <c r="I246" s="26"/>
    </row>
    <row r="247" spans="1:14" ht="15.75">
      <c r="A247" s="45" t="s">
        <v>38</v>
      </c>
      <c r="B247" s="14"/>
      <c r="C247" s="15"/>
      <c r="D247" s="15"/>
      <c r="E247" s="17"/>
      <c r="F247" s="17"/>
      <c r="G247" s="46"/>
      <c r="H247" s="47"/>
      <c r="I247" s="47"/>
      <c r="J247" s="47"/>
      <c r="K247" s="17"/>
      <c r="L247" s="21"/>
      <c r="M247" s="44"/>
      <c r="N247" s="44"/>
    </row>
    <row r="248" spans="1:14" ht="15.75">
      <c r="A248" s="16" t="s">
        <v>39</v>
      </c>
      <c r="B248" s="14"/>
      <c r="C248" s="48"/>
      <c r="D248" s="49"/>
      <c r="E248" s="50"/>
      <c r="F248" s="47"/>
      <c r="G248" s="46"/>
      <c r="H248" s="47"/>
      <c r="I248" s="47"/>
      <c r="J248" s="47"/>
      <c r="K248" s="17"/>
      <c r="L248" s="21"/>
      <c r="M248" s="28"/>
      <c r="N248" s="28"/>
    </row>
    <row r="249" spans="1:14" ht="15.75">
      <c r="A249" s="16" t="s">
        <v>40</v>
      </c>
      <c r="B249" s="14"/>
      <c r="C249" s="15"/>
      <c r="D249" s="49"/>
      <c r="E249" s="50"/>
      <c r="F249" s="47"/>
      <c r="G249" s="46"/>
      <c r="H249" s="51"/>
      <c r="I249" s="51"/>
      <c r="J249" s="51"/>
      <c r="K249" s="17"/>
      <c r="L249" s="21"/>
      <c r="M249" s="21"/>
      <c r="N249" s="21"/>
    </row>
    <row r="250" spans="1:14" ht="15.75">
      <c r="A250" s="16" t="s">
        <v>41</v>
      </c>
      <c r="B250" s="48"/>
      <c r="C250" s="15"/>
      <c r="D250" s="49"/>
      <c r="E250" s="50"/>
      <c r="F250" s="47"/>
      <c r="G250" s="52"/>
      <c r="H250" s="51"/>
      <c r="I250" s="51"/>
      <c r="J250" s="51"/>
      <c r="K250" s="17"/>
      <c r="L250" s="21"/>
      <c r="M250" s="21"/>
      <c r="N250" s="21"/>
    </row>
    <row r="251" spans="1:14" ht="15.75">
      <c r="A251" s="16" t="s">
        <v>42</v>
      </c>
      <c r="B251" s="39"/>
      <c r="C251" s="15"/>
      <c r="D251" s="53"/>
      <c r="E251" s="47"/>
      <c r="F251" s="47"/>
      <c r="G251" s="52"/>
      <c r="H251" s="51"/>
      <c r="I251" s="51"/>
      <c r="J251" s="51"/>
      <c r="K251" s="47"/>
      <c r="L251" s="21"/>
      <c r="M251" s="21"/>
      <c r="N251" s="21"/>
    </row>
    <row r="252" spans="1:14" ht="15.75">
      <c r="A252" s="16" t="s">
        <v>42</v>
      </c>
      <c r="B252" s="39"/>
      <c r="C252" s="15"/>
      <c r="D252" s="53"/>
      <c r="E252" s="47"/>
      <c r="F252" s="47"/>
      <c r="G252" s="52"/>
      <c r="H252" s="51"/>
      <c r="I252" s="51"/>
      <c r="J252" s="51"/>
      <c r="K252" s="47"/>
      <c r="L252" s="21"/>
      <c r="M252" s="21"/>
      <c r="N252" s="21"/>
    </row>
    <row r="253" ht="15.75" thickBot="1"/>
    <row r="254" spans="1:14" ht="15.75" thickBot="1">
      <c r="A254" s="89" t="s">
        <v>0</v>
      </c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</row>
    <row r="255" spans="1:14" ht="15.75" thickBo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</row>
    <row r="256" spans="1:14" ht="15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</row>
    <row r="257" spans="1:14" ht="15.75">
      <c r="A257" s="90" t="s">
        <v>1</v>
      </c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</row>
    <row r="258" spans="1:14" ht="15.75">
      <c r="A258" s="90" t="s">
        <v>2</v>
      </c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</row>
    <row r="259" spans="1:14" ht="16.5" thickBot="1">
      <c r="A259" s="91" t="s">
        <v>3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</row>
    <row r="260" spans="1:14" ht="15.75">
      <c r="A260" s="92" t="s">
        <v>391</v>
      </c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</row>
    <row r="261" spans="1:14" ht="15.75">
      <c r="A261" s="92" t="s">
        <v>5</v>
      </c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</row>
    <row r="262" spans="1:14" ht="15">
      <c r="A262" s="87" t="s">
        <v>6</v>
      </c>
      <c r="B262" s="82" t="s">
        <v>7</v>
      </c>
      <c r="C262" s="82" t="s">
        <v>8</v>
      </c>
      <c r="D262" s="87" t="s">
        <v>9</v>
      </c>
      <c r="E262" s="82" t="s">
        <v>10</v>
      </c>
      <c r="F262" s="82" t="s">
        <v>11</v>
      </c>
      <c r="G262" s="82" t="s">
        <v>12</v>
      </c>
      <c r="H262" s="82" t="s">
        <v>13</v>
      </c>
      <c r="I262" s="82" t="s">
        <v>14</v>
      </c>
      <c r="J262" s="82" t="s">
        <v>15</v>
      </c>
      <c r="K262" s="85" t="s">
        <v>16</v>
      </c>
      <c r="L262" s="82" t="s">
        <v>17</v>
      </c>
      <c r="M262" s="82" t="s">
        <v>18</v>
      </c>
      <c r="N262" s="82" t="s">
        <v>19</v>
      </c>
    </row>
    <row r="263" spans="1:14" ht="15">
      <c r="A263" s="87"/>
      <c r="B263" s="82"/>
      <c r="C263" s="82"/>
      <c r="D263" s="87"/>
      <c r="E263" s="82"/>
      <c r="F263" s="82"/>
      <c r="G263" s="82"/>
      <c r="H263" s="82"/>
      <c r="I263" s="82"/>
      <c r="J263" s="82"/>
      <c r="K263" s="85"/>
      <c r="L263" s="82"/>
      <c r="M263" s="82"/>
      <c r="N263" s="82"/>
    </row>
    <row r="264" spans="1:14" s="1" customFormat="1" ht="15.75">
      <c r="A264" s="63">
        <v>1</v>
      </c>
      <c r="B264" s="64">
        <v>43069</v>
      </c>
      <c r="C264" s="6" t="s">
        <v>244</v>
      </c>
      <c r="D264" s="60" t="s">
        <v>21</v>
      </c>
      <c r="E264" s="60" t="s">
        <v>425</v>
      </c>
      <c r="F264" s="61">
        <v>242</v>
      </c>
      <c r="G264" s="61">
        <v>230</v>
      </c>
      <c r="H264" s="61">
        <v>248</v>
      </c>
      <c r="I264" s="61">
        <v>254</v>
      </c>
      <c r="J264" s="61">
        <v>260</v>
      </c>
      <c r="K264" s="61">
        <v>248</v>
      </c>
      <c r="L264" s="65">
        <f>100000/F264</f>
        <v>413.22314049586777</v>
      </c>
      <c r="M264" s="66">
        <f>IF(D264="BUY",(K264-F264)*(L264),(F264-K264)*(L264))</f>
        <v>2479.3388429752067</v>
      </c>
      <c r="N264" s="67">
        <f>M264/(L264)/F264%</f>
        <v>2.479338842975207</v>
      </c>
    </row>
    <row r="265" spans="1:14" s="1" customFormat="1" ht="15.75">
      <c r="A265" s="63">
        <v>2</v>
      </c>
      <c r="B265" s="64">
        <v>43068</v>
      </c>
      <c r="C265" s="6" t="s">
        <v>244</v>
      </c>
      <c r="D265" s="60" t="s">
        <v>21</v>
      </c>
      <c r="E265" s="60" t="s">
        <v>294</v>
      </c>
      <c r="F265" s="61">
        <v>272.6</v>
      </c>
      <c r="G265" s="61">
        <v>265</v>
      </c>
      <c r="H265" s="61">
        <v>278</v>
      </c>
      <c r="I265" s="61">
        <v>283</v>
      </c>
      <c r="J265" s="61">
        <v>289</v>
      </c>
      <c r="K265" s="61">
        <v>278</v>
      </c>
      <c r="L265" s="65">
        <f>100000/F265</f>
        <v>366.8378576669112</v>
      </c>
      <c r="M265" s="66">
        <f>IF(D265="BUY",(K265-F265)*(L265),(F265-K265)*(L265))</f>
        <v>1980.9244314013122</v>
      </c>
      <c r="N265" s="67">
        <f>M265/(L265)/F265%</f>
        <v>1.980924431401312</v>
      </c>
    </row>
    <row r="266" spans="1:14" s="1" customFormat="1" ht="15.75">
      <c r="A266" s="63">
        <v>3</v>
      </c>
      <c r="B266" s="64">
        <v>43067</v>
      </c>
      <c r="C266" s="6" t="s">
        <v>244</v>
      </c>
      <c r="D266" s="60" t="s">
        <v>21</v>
      </c>
      <c r="E266" s="60" t="s">
        <v>421</v>
      </c>
      <c r="F266" s="61">
        <v>150</v>
      </c>
      <c r="G266" s="61">
        <v>145</v>
      </c>
      <c r="H266" s="61">
        <v>153</v>
      </c>
      <c r="I266" s="61">
        <v>156</v>
      </c>
      <c r="J266" s="61">
        <v>159</v>
      </c>
      <c r="K266" s="61">
        <v>145</v>
      </c>
      <c r="L266" s="65">
        <f>100000/F266</f>
        <v>666.6666666666666</v>
      </c>
      <c r="M266" s="66">
        <f>IF(D266="BUY",(K266-F266)*(L266),(F266-K266)*(L266))</f>
        <v>-3333.333333333333</v>
      </c>
      <c r="N266" s="12">
        <f>M266/(L266)/F266%</f>
        <v>-3.3333333333333335</v>
      </c>
    </row>
    <row r="267" spans="1:14" s="1" customFormat="1" ht="15.75">
      <c r="A267" s="63">
        <v>4</v>
      </c>
      <c r="B267" s="64">
        <v>43066</v>
      </c>
      <c r="C267" s="6" t="s">
        <v>244</v>
      </c>
      <c r="D267" s="60" t="s">
        <v>21</v>
      </c>
      <c r="E267" s="60" t="s">
        <v>228</v>
      </c>
      <c r="F267" s="61">
        <v>552</v>
      </c>
      <c r="G267" s="61">
        <v>535</v>
      </c>
      <c r="H267" s="61">
        <v>562</v>
      </c>
      <c r="I267" s="61">
        <v>572</v>
      </c>
      <c r="J267" s="61">
        <v>582</v>
      </c>
      <c r="K267" s="61">
        <v>561.8</v>
      </c>
      <c r="L267" s="65">
        <f>100000/F267</f>
        <v>181.15942028985506</v>
      </c>
      <c r="M267" s="66">
        <f>IF(D267="BUY",(K267-F267)*(L267),(F267-K267)*(L267))</f>
        <v>1775.3623188405713</v>
      </c>
      <c r="N267" s="67">
        <f>M267/(L267)/F267%</f>
        <v>1.7753623188405716</v>
      </c>
    </row>
    <row r="268" spans="1:14" s="1" customFormat="1" ht="15.75">
      <c r="A268" s="63">
        <v>5</v>
      </c>
      <c r="B268" s="64">
        <v>43062</v>
      </c>
      <c r="C268" s="6" t="s">
        <v>244</v>
      </c>
      <c r="D268" s="60" t="s">
        <v>21</v>
      </c>
      <c r="E268" s="60" t="s">
        <v>294</v>
      </c>
      <c r="F268" s="61">
        <v>280</v>
      </c>
      <c r="G268" s="61">
        <v>269</v>
      </c>
      <c r="H268" s="61">
        <v>286</v>
      </c>
      <c r="I268" s="61">
        <v>292</v>
      </c>
      <c r="J268" s="61">
        <v>300</v>
      </c>
      <c r="K268" s="61">
        <v>269</v>
      </c>
      <c r="L268" s="65">
        <f>100000/F268</f>
        <v>357.14285714285717</v>
      </c>
      <c r="M268" s="66">
        <f>IF(D268="BUY",(K268-F268)*(L268),(F268-K268)*(L268))</f>
        <v>-3928.571428571429</v>
      </c>
      <c r="N268" s="12">
        <f>M268/(L268)/F268%</f>
        <v>-3.928571428571429</v>
      </c>
    </row>
    <row r="269" spans="1:14" s="1" customFormat="1" ht="15.75">
      <c r="A269" s="63">
        <v>6</v>
      </c>
      <c r="B269" s="64">
        <v>43055</v>
      </c>
      <c r="C269" s="6" t="s">
        <v>244</v>
      </c>
      <c r="D269" s="60" t="s">
        <v>21</v>
      </c>
      <c r="E269" s="60" t="s">
        <v>341</v>
      </c>
      <c r="F269" s="61">
        <v>240</v>
      </c>
      <c r="G269" s="61">
        <v>230</v>
      </c>
      <c r="H269" s="61">
        <v>245</v>
      </c>
      <c r="I269" s="61">
        <v>250</v>
      </c>
      <c r="J269" s="61">
        <v>255</v>
      </c>
      <c r="K269" s="61">
        <v>255</v>
      </c>
      <c r="L269" s="65">
        <f aca="true" t="shared" si="24" ref="L269:L274">100000/F269</f>
        <v>416.6666666666667</v>
      </c>
      <c r="M269" s="66">
        <f aca="true" t="shared" si="25" ref="M269:M274">IF(D269="BUY",(K269-F269)*(L269),(F269-K269)*(L269))</f>
        <v>6250</v>
      </c>
      <c r="N269" s="67">
        <f aca="true" t="shared" si="26" ref="N269:N274">M269/(L269)/F269%</f>
        <v>6.25</v>
      </c>
    </row>
    <row r="270" spans="1:14" s="1" customFormat="1" ht="15.75">
      <c r="A270" s="63">
        <v>7</v>
      </c>
      <c r="B270" s="64">
        <v>43053</v>
      </c>
      <c r="C270" s="6" t="s">
        <v>244</v>
      </c>
      <c r="D270" s="60" t="s">
        <v>21</v>
      </c>
      <c r="E270" s="60" t="s">
        <v>67</v>
      </c>
      <c r="F270" s="61">
        <v>210</v>
      </c>
      <c r="G270" s="61">
        <v>200</v>
      </c>
      <c r="H270" s="61">
        <v>215</v>
      </c>
      <c r="I270" s="61">
        <v>220</v>
      </c>
      <c r="J270" s="61">
        <v>225</v>
      </c>
      <c r="K270" s="61">
        <v>200</v>
      </c>
      <c r="L270" s="65">
        <f t="shared" si="24"/>
        <v>476.1904761904762</v>
      </c>
      <c r="M270" s="66">
        <f t="shared" si="25"/>
        <v>-4761.904761904762</v>
      </c>
      <c r="N270" s="12">
        <f>M270/(L270)/F270%</f>
        <v>-4.761904761904762</v>
      </c>
    </row>
    <row r="271" spans="1:14" s="1" customFormat="1" ht="15.75">
      <c r="A271" s="63">
        <v>8</v>
      </c>
      <c r="B271" s="64">
        <v>43049</v>
      </c>
      <c r="C271" s="6" t="s">
        <v>244</v>
      </c>
      <c r="D271" s="60" t="s">
        <v>21</v>
      </c>
      <c r="E271" s="60" t="s">
        <v>145</v>
      </c>
      <c r="F271" s="61">
        <v>390</v>
      </c>
      <c r="G271" s="61">
        <v>376</v>
      </c>
      <c r="H271" s="61">
        <v>397</v>
      </c>
      <c r="I271" s="61">
        <v>405</v>
      </c>
      <c r="J271" s="61">
        <v>412</v>
      </c>
      <c r="K271" s="61">
        <v>397</v>
      </c>
      <c r="L271" s="65">
        <f t="shared" si="24"/>
        <v>256.4102564102564</v>
      </c>
      <c r="M271" s="66">
        <f t="shared" si="25"/>
        <v>1794.871794871795</v>
      </c>
      <c r="N271" s="67">
        <f t="shared" si="26"/>
        <v>1.794871794871795</v>
      </c>
    </row>
    <row r="272" spans="1:14" s="1" customFormat="1" ht="15.75">
      <c r="A272" s="63">
        <v>9</v>
      </c>
      <c r="B272" s="64">
        <v>43048</v>
      </c>
      <c r="C272" s="6" t="s">
        <v>244</v>
      </c>
      <c r="D272" s="60" t="s">
        <v>21</v>
      </c>
      <c r="E272" s="60" t="s">
        <v>145</v>
      </c>
      <c r="F272" s="61">
        <v>373</v>
      </c>
      <c r="G272" s="61">
        <v>360</v>
      </c>
      <c r="H272" s="61">
        <v>380</v>
      </c>
      <c r="I272" s="61">
        <v>386</v>
      </c>
      <c r="J272" s="61">
        <v>391</v>
      </c>
      <c r="K272" s="61">
        <v>380</v>
      </c>
      <c r="L272" s="65">
        <f t="shared" si="24"/>
        <v>268.0965147453083</v>
      </c>
      <c r="M272" s="66">
        <f t="shared" si="25"/>
        <v>1876.6756032171581</v>
      </c>
      <c r="N272" s="67">
        <f t="shared" si="26"/>
        <v>1.876675603217158</v>
      </c>
    </row>
    <row r="273" spans="1:14" s="1" customFormat="1" ht="15.75">
      <c r="A273" s="63">
        <v>10</v>
      </c>
      <c r="B273" s="64">
        <v>43047</v>
      </c>
      <c r="C273" s="6" t="s">
        <v>244</v>
      </c>
      <c r="D273" s="60" t="s">
        <v>21</v>
      </c>
      <c r="E273" s="60" t="s">
        <v>145</v>
      </c>
      <c r="F273" s="61">
        <v>320</v>
      </c>
      <c r="G273" s="61">
        <v>309</v>
      </c>
      <c r="H273" s="61">
        <v>326</v>
      </c>
      <c r="I273" s="61">
        <v>332</v>
      </c>
      <c r="J273" s="61">
        <v>338</v>
      </c>
      <c r="K273" s="61">
        <v>338</v>
      </c>
      <c r="L273" s="65">
        <f t="shared" si="24"/>
        <v>312.5</v>
      </c>
      <c r="M273" s="66">
        <f t="shared" si="25"/>
        <v>5625</v>
      </c>
      <c r="N273" s="67">
        <f t="shared" si="26"/>
        <v>5.625</v>
      </c>
    </row>
    <row r="274" spans="1:14" ht="15.75">
      <c r="A274" s="63">
        <v>11</v>
      </c>
      <c r="B274" s="64">
        <v>43046</v>
      </c>
      <c r="C274" s="6" t="s">
        <v>244</v>
      </c>
      <c r="D274" s="60" t="s">
        <v>21</v>
      </c>
      <c r="E274" s="60" t="s">
        <v>80</v>
      </c>
      <c r="F274" s="61">
        <v>890</v>
      </c>
      <c r="G274" s="61">
        <v>860</v>
      </c>
      <c r="H274" s="61">
        <v>906</v>
      </c>
      <c r="I274" s="61">
        <v>922</v>
      </c>
      <c r="J274" s="61">
        <v>938</v>
      </c>
      <c r="K274" s="61">
        <v>906</v>
      </c>
      <c r="L274" s="65">
        <f t="shared" si="24"/>
        <v>112.35955056179775</v>
      </c>
      <c r="M274" s="66">
        <f t="shared" si="25"/>
        <v>1797.752808988764</v>
      </c>
      <c r="N274" s="67">
        <f t="shared" si="26"/>
        <v>1.797752808988764</v>
      </c>
    </row>
    <row r="276" spans="1:14" ht="15.75">
      <c r="A276" s="13" t="s">
        <v>26</v>
      </c>
      <c r="B276" s="14"/>
      <c r="C276" s="15"/>
      <c r="D276" s="16"/>
      <c r="E276" s="17"/>
      <c r="F276" s="17"/>
      <c r="G276" s="18"/>
      <c r="H276" s="19"/>
      <c r="I276" s="19"/>
      <c r="J276" s="19"/>
      <c r="K276" s="20"/>
      <c r="L276" s="21"/>
      <c r="M276" s="1"/>
      <c r="N276" s="22"/>
    </row>
    <row r="277" spans="1:14" ht="15.75">
      <c r="A277" s="13" t="s">
        <v>27</v>
      </c>
      <c r="B277" s="23"/>
      <c r="C277" s="15"/>
      <c r="D277" s="16"/>
      <c r="E277" s="17"/>
      <c r="F277" s="17"/>
      <c r="G277" s="18"/>
      <c r="H277" s="17"/>
      <c r="I277" s="17"/>
      <c r="J277" s="17"/>
      <c r="K277" s="20"/>
      <c r="L277" s="21"/>
      <c r="M277" s="1"/>
      <c r="N277" s="1"/>
    </row>
    <row r="278" spans="1:14" ht="15.75">
      <c r="A278" s="13" t="s">
        <v>27</v>
      </c>
      <c r="B278" s="23"/>
      <c r="C278" s="24"/>
      <c r="D278" s="25"/>
      <c r="E278" s="26"/>
      <c r="F278" s="26"/>
      <c r="G278" s="27"/>
      <c r="H278" s="26"/>
      <c r="I278" s="26"/>
      <c r="J278" s="26"/>
      <c r="K278" s="26"/>
      <c r="L278" s="21"/>
      <c r="M278" s="21"/>
      <c r="N278" s="21"/>
    </row>
    <row r="280" spans="3:9" ht="16.5" thickBot="1">
      <c r="C280" s="26"/>
      <c r="D280" s="26"/>
      <c r="E280" s="26"/>
      <c r="F280" s="29"/>
      <c r="G280" s="30"/>
      <c r="H280" s="31" t="s">
        <v>28</v>
      </c>
      <c r="I280" s="31"/>
    </row>
    <row r="281" spans="3:9" ht="15.75">
      <c r="C281" s="84" t="s">
        <v>29</v>
      </c>
      <c r="D281" s="84"/>
      <c r="E281" s="33">
        <v>11</v>
      </c>
      <c r="F281" s="34">
        <f>F282+F283+F284+F285+F286+F287</f>
        <v>100</v>
      </c>
      <c r="G281" s="35">
        <v>11</v>
      </c>
      <c r="H281" s="36">
        <f>G282/G281%</f>
        <v>72.72727272727273</v>
      </c>
      <c r="I281" s="36"/>
    </row>
    <row r="282" spans="3:9" ht="15.75">
      <c r="C282" s="80" t="s">
        <v>30</v>
      </c>
      <c r="D282" s="80"/>
      <c r="E282" s="37">
        <v>8</v>
      </c>
      <c r="F282" s="38">
        <f>(E282/E281)*100</f>
        <v>72.72727272727273</v>
      </c>
      <c r="G282" s="35">
        <v>8</v>
      </c>
      <c r="H282" s="32"/>
      <c r="I282" s="32"/>
    </row>
    <row r="283" spans="3:9" ht="15.75">
      <c r="C283" s="80" t="s">
        <v>32</v>
      </c>
      <c r="D283" s="80"/>
      <c r="E283" s="37">
        <v>0</v>
      </c>
      <c r="F283" s="38">
        <f>(E283/E281)*100</f>
        <v>0</v>
      </c>
      <c r="G283" s="40"/>
      <c r="H283" s="35"/>
      <c r="I283" s="35"/>
    </row>
    <row r="284" spans="3:9" ht="15.75">
      <c r="C284" s="80" t="s">
        <v>33</v>
      </c>
      <c r="D284" s="80"/>
      <c r="E284" s="37">
        <v>0</v>
      </c>
      <c r="F284" s="38">
        <f>(E284/E281)*100</f>
        <v>0</v>
      </c>
      <c r="G284" s="40"/>
      <c r="H284" s="35"/>
      <c r="I284" s="35"/>
    </row>
    <row r="285" spans="3:9" ht="15.75">
      <c r="C285" s="80" t="s">
        <v>34</v>
      </c>
      <c r="D285" s="80"/>
      <c r="E285" s="37">
        <v>3</v>
      </c>
      <c r="F285" s="38">
        <f>(E285/E281)*100</f>
        <v>27.27272727272727</v>
      </c>
      <c r="G285" s="40"/>
      <c r="H285" s="26" t="s">
        <v>35</v>
      </c>
      <c r="I285" s="26"/>
    </row>
    <row r="286" spans="3:9" ht="15.75">
      <c r="C286" s="80" t="s">
        <v>36</v>
      </c>
      <c r="D286" s="80"/>
      <c r="E286" s="37">
        <v>0</v>
      </c>
      <c r="F286" s="38">
        <f>(E286/E281)*100</f>
        <v>0</v>
      </c>
      <c r="G286" s="40"/>
      <c r="H286" s="26"/>
      <c r="I286" s="26"/>
    </row>
    <row r="287" spans="3:9" ht="16.5" thickBot="1">
      <c r="C287" s="81" t="s">
        <v>37</v>
      </c>
      <c r="D287" s="81"/>
      <c r="E287" s="42"/>
      <c r="F287" s="43">
        <f>(E287/E281)*100</f>
        <v>0</v>
      </c>
      <c r="G287" s="40"/>
      <c r="H287" s="26"/>
      <c r="I287" s="26"/>
    </row>
    <row r="288" spans="1:14" ht="15.75">
      <c r="A288" s="45" t="s">
        <v>38</v>
      </c>
      <c r="B288" s="14"/>
      <c r="C288" s="15"/>
      <c r="D288" s="15"/>
      <c r="E288" s="17"/>
      <c r="F288" s="17"/>
      <c r="G288" s="46"/>
      <c r="H288" s="47"/>
      <c r="I288" s="47"/>
      <c r="J288" s="47"/>
      <c r="K288" s="17"/>
      <c r="L288" s="21"/>
      <c r="M288" s="44"/>
      <c r="N288" s="44"/>
    </row>
    <row r="289" spans="1:14" ht="15.75">
      <c r="A289" s="16" t="s">
        <v>39</v>
      </c>
      <c r="B289" s="14"/>
      <c r="C289" s="48"/>
      <c r="D289" s="49"/>
      <c r="E289" s="50"/>
      <c r="F289" s="47"/>
      <c r="G289" s="46"/>
      <c r="H289" s="47"/>
      <c r="I289" s="47"/>
      <c r="J289" s="47"/>
      <c r="K289" s="17"/>
      <c r="L289" s="21"/>
      <c r="M289" s="28"/>
      <c r="N289" s="28"/>
    </row>
    <row r="290" spans="1:14" ht="15.75">
      <c r="A290" s="16" t="s">
        <v>40</v>
      </c>
      <c r="B290" s="14"/>
      <c r="C290" s="15"/>
      <c r="D290" s="49"/>
      <c r="E290" s="50"/>
      <c r="F290" s="47"/>
      <c r="G290" s="46"/>
      <c r="H290" s="51"/>
      <c r="I290" s="51"/>
      <c r="J290" s="51"/>
      <c r="K290" s="17"/>
      <c r="L290" s="21"/>
      <c r="M290" s="21"/>
      <c r="N290" s="21"/>
    </row>
    <row r="291" spans="1:14" ht="15.75">
      <c r="A291" s="16" t="s">
        <v>41</v>
      </c>
      <c r="B291" s="48"/>
      <c r="C291" s="15"/>
      <c r="D291" s="49"/>
      <c r="E291" s="50"/>
      <c r="F291" s="47"/>
      <c r="G291" s="52"/>
      <c r="H291" s="51"/>
      <c r="I291" s="51"/>
      <c r="J291" s="51"/>
      <c r="K291" s="17"/>
      <c r="L291" s="21"/>
      <c r="M291" s="21"/>
      <c r="N291" s="21"/>
    </row>
    <row r="292" spans="1:14" ht="15.75">
      <c r="A292" s="16" t="s">
        <v>42</v>
      </c>
      <c r="B292" s="39"/>
      <c r="C292" s="15"/>
      <c r="D292" s="53"/>
      <c r="E292" s="47"/>
      <c r="F292" s="47"/>
      <c r="G292" s="52"/>
      <c r="H292" s="51"/>
      <c r="I292" s="51"/>
      <c r="J292" s="51"/>
      <c r="K292" s="47"/>
      <c r="L292" s="21"/>
      <c r="M292" s="21"/>
      <c r="N292" s="21"/>
    </row>
    <row r="293" spans="1:14" ht="15.75">
      <c r="A293" s="16" t="s">
        <v>42</v>
      </c>
      <c r="B293" s="39"/>
      <c r="C293" s="15"/>
      <c r="D293" s="53"/>
      <c r="E293" s="47"/>
      <c r="F293" s="47"/>
      <c r="G293" s="52"/>
      <c r="H293" s="51"/>
      <c r="I293" s="51"/>
      <c r="J293" s="51"/>
      <c r="K293" s="47"/>
      <c r="L293" s="21"/>
      <c r="M293" s="21"/>
      <c r="N293" s="21"/>
    </row>
    <row r="294" ht="15.75" thickBot="1"/>
    <row r="295" spans="1:14" ht="15.75" thickBot="1">
      <c r="A295" s="89" t="s">
        <v>0</v>
      </c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</row>
    <row r="296" spans="1:14" ht="15.75" thickBo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</row>
    <row r="297" spans="1:14" ht="15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</row>
    <row r="298" spans="1:14" ht="15.75">
      <c r="A298" s="90" t="s">
        <v>1</v>
      </c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</row>
    <row r="299" spans="1:14" ht="15.75">
      <c r="A299" s="90" t="s">
        <v>2</v>
      </c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</row>
    <row r="300" spans="1:14" ht="16.5" thickBot="1">
      <c r="A300" s="91" t="s">
        <v>3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</row>
    <row r="301" spans="1:14" ht="15.75">
      <c r="A301" s="92" t="s">
        <v>343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</row>
    <row r="302" spans="1:14" ht="15.75">
      <c r="A302" s="92" t="s">
        <v>5</v>
      </c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ht="15">
      <c r="A303" s="87" t="s">
        <v>6</v>
      </c>
      <c r="B303" s="82" t="s">
        <v>7</v>
      </c>
      <c r="C303" s="82" t="s">
        <v>8</v>
      </c>
      <c r="D303" s="87" t="s">
        <v>9</v>
      </c>
      <c r="E303" s="82" t="s">
        <v>10</v>
      </c>
      <c r="F303" s="82" t="s">
        <v>11</v>
      </c>
      <c r="G303" s="82" t="s">
        <v>12</v>
      </c>
      <c r="H303" s="82" t="s">
        <v>13</v>
      </c>
      <c r="I303" s="82" t="s">
        <v>14</v>
      </c>
      <c r="J303" s="82" t="s">
        <v>15</v>
      </c>
      <c r="K303" s="85" t="s">
        <v>16</v>
      </c>
      <c r="L303" s="82" t="s">
        <v>17</v>
      </c>
      <c r="M303" s="82" t="s">
        <v>18</v>
      </c>
      <c r="N303" s="82" t="s">
        <v>19</v>
      </c>
    </row>
    <row r="304" spans="1:14" ht="16.5" customHeight="1">
      <c r="A304" s="87"/>
      <c r="B304" s="82"/>
      <c r="C304" s="82"/>
      <c r="D304" s="87"/>
      <c r="E304" s="82"/>
      <c r="F304" s="82"/>
      <c r="G304" s="82"/>
      <c r="H304" s="82"/>
      <c r="I304" s="82"/>
      <c r="J304" s="82"/>
      <c r="K304" s="85"/>
      <c r="L304" s="82"/>
      <c r="M304" s="82"/>
      <c r="N304" s="82"/>
    </row>
    <row r="305" spans="1:14" s="1" customFormat="1" ht="16.5" customHeight="1">
      <c r="A305" s="63">
        <v>1</v>
      </c>
      <c r="B305" s="64">
        <v>43039</v>
      </c>
      <c r="C305" s="6" t="s">
        <v>244</v>
      </c>
      <c r="D305" s="60" t="s">
        <v>21</v>
      </c>
      <c r="E305" s="60" t="s">
        <v>388</v>
      </c>
      <c r="F305" s="61">
        <v>78</v>
      </c>
      <c r="G305" s="61">
        <v>72</v>
      </c>
      <c r="H305" s="61">
        <v>81</v>
      </c>
      <c r="I305" s="61">
        <v>85</v>
      </c>
      <c r="J305" s="61">
        <v>88</v>
      </c>
      <c r="K305" s="61">
        <v>85</v>
      </c>
      <c r="L305" s="65">
        <f>100000/F305</f>
        <v>1282.051282051282</v>
      </c>
      <c r="M305" s="66">
        <f>IF(D305="BUY",(K305-F305)*(L305),(F305-K305)*(L305))</f>
        <v>8974.358974358975</v>
      </c>
      <c r="N305" s="67">
        <f>M305/(L305)/F305%</f>
        <v>8.974358974358974</v>
      </c>
    </row>
    <row r="306" spans="1:14" s="1" customFormat="1" ht="16.5" customHeight="1">
      <c r="A306" s="63">
        <v>2</v>
      </c>
      <c r="B306" s="64">
        <v>43039</v>
      </c>
      <c r="C306" s="6" t="s">
        <v>244</v>
      </c>
      <c r="D306" s="60" t="s">
        <v>21</v>
      </c>
      <c r="E306" s="60" t="s">
        <v>288</v>
      </c>
      <c r="F306" s="61">
        <v>1700</v>
      </c>
      <c r="G306" s="61">
        <v>1645</v>
      </c>
      <c r="H306" s="61">
        <v>1730</v>
      </c>
      <c r="I306" s="61">
        <v>1760</v>
      </c>
      <c r="J306" s="61">
        <v>1790</v>
      </c>
      <c r="K306" s="61">
        <v>1730</v>
      </c>
      <c r="L306" s="65">
        <f>100000/F306</f>
        <v>58.8235294117647</v>
      </c>
      <c r="M306" s="66">
        <f>IF(D306="BUY",(K306-F306)*(L306),(F306-K306)*(L306))</f>
        <v>1764.705882352941</v>
      </c>
      <c r="N306" s="67">
        <f>M306/(L306)/F306%</f>
        <v>1.7647058823529411</v>
      </c>
    </row>
    <row r="307" spans="1:14" s="1" customFormat="1" ht="16.5" customHeight="1">
      <c r="A307" s="63">
        <v>3</v>
      </c>
      <c r="B307" s="64">
        <v>43035</v>
      </c>
      <c r="C307" s="6" t="s">
        <v>244</v>
      </c>
      <c r="D307" s="60" t="s">
        <v>21</v>
      </c>
      <c r="E307" s="60" t="s">
        <v>382</v>
      </c>
      <c r="F307" s="61">
        <v>53</v>
      </c>
      <c r="G307" s="61">
        <v>50</v>
      </c>
      <c r="H307" s="61">
        <v>55</v>
      </c>
      <c r="I307" s="61">
        <v>57</v>
      </c>
      <c r="J307" s="61">
        <v>59</v>
      </c>
      <c r="K307" s="61">
        <v>50</v>
      </c>
      <c r="L307" s="65">
        <f>100000/F307</f>
        <v>1886.7924528301887</v>
      </c>
      <c r="M307" s="66">
        <f>IF(D307="BUY",(K307-F307)*(L307),(F307-K307)*(L307))</f>
        <v>-5660.377358490567</v>
      </c>
      <c r="N307" s="67">
        <v>0</v>
      </c>
    </row>
    <row r="308" spans="1:14" s="1" customFormat="1" ht="16.5" customHeight="1">
      <c r="A308" s="63">
        <v>4</v>
      </c>
      <c r="B308" s="64">
        <v>43033</v>
      </c>
      <c r="C308" s="6" t="s">
        <v>244</v>
      </c>
      <c r="D308" s="60" t="s">
        <v>21</v>
      </c>
      <c r="E308" s="60" t="s">
        <v>378</v>
      </c>
      <c r="F308" s="61">
        <v>874</v>
      </c>
      <c r="G308" s="61">
        <v>846</v>
      </c>
      <c r="H308" s="61">
        <v>890</v>
      </c>
      <c r="I308" s="61">
        <v>905</v>
      </c>
      <c r="J308" s="61">
        <v>920</v>
      </c>
      <c r="K308" s="61">
        <v>920</v>
      </c>
      <c r="L308" s="65">
        <f>100000/F308</f>
        <v>114.41647597254004</v>
      </c>
      <c r="M308" s="66">
        <f>IF(D308="BUY",(K308-F308)*(L308),(F308-K308)*(L308))</f>
        <v>5263.157894736842</v>
      </c>
      <c r="N308" s="67">
        <f>M308/(L308)/F308%</f>
        <v>5.263157894736842</v>
      </c>
    </row>
    <row r="309" spans="1:14" s="1" customFormat="1" ht="16.5" customHeight="1">
      <c r="A309" s="63">
        <v>5</v>
      </c>
      <c r="B309" s="64">
        <v>43031</v>
      </c>
      <c r="C309" s="6" t="s">
        <v>244</v>
      </c>
      <c r="D309" s="60" t="s">
        <v>21</v>
      </c>
      <c r="E309" s="60" t="s">
        <v>366</v>
      </c>
      <c r="F309" s="61">
        <v>466</v>
      </c>
      <c r="G309" s="61">
        <v>449</v>
      </c>
      <c r="H309" s="61">
        <v>474</v>
      </c>
      <c r="I309" s="61">
        <v>482</v>
      </c>
      <c r="J309" s="61">
        <v>490</v>
      </c>
      <c r="K309" s="61">
        <v>490</v>
      </c>
      <c r="L309" s="65">
        <f>100000/F309</f>
        <v>214.59227467811158</v>
      </c>
      <c r="M309" s="66">
        <f aca="true" t="shared" si="27" ref="M309:M315">IF(D309="BUY",(K309-F309)*(L309),(F309-K309)*(L309))</f>
        <v>5150.214592274678</v>
      </c>
      <c r="N309" s="67">
        <f aca="true" t="shared" si="28" ref="N309:N314">M309/(L309)/F309%</f>
        <v>5.150214592274678</v>
      </c>
    </row>
    <row r="310" spans="1:14" s="1" customFormat="1" ht="16.5" customHeight="1">
      <c r="A310" s="63">
        <v>6</v>
      </c>
      <c r="B310" s="64">
        <v>43024</v>
      </c>
      <c r="C310" s="6" t="s">
        <v>244</v>
      </c>
      <c r="D310" s="60" t="s">
        <v>21</v>
      </c>
      <c r="E310" s="60" t="s">
        <v>79</v>
      </c>
      <c r="F310" s="61">
        <v>1072</v>
      </c>
      <c r="G310" s="61">
        <v>1035</v>
      </c>
      <c r="H310" s="61">
        <v>1092</v>
      </c>
      <c r="I310" s="61">
        <v>1112</v>
      </c>
      <c r="J310" s="61">
        <v>1132</v>
      </c>
      <c r="K310" s="61">
        <v>1035</v>
      </c>
      <c r="L310" s="65">
        <f aca="true" t="shared" si="29" ref="L310:L315">100000/F310</f>
        <v>93.28358208955224</v>
      </c>
      <c r="M310" s="66">
        <f t="shared" si="27"/>
        <v>-3451.492537313433</v>
      </c>
      <c r="N310" s="12">
        <f>M310/(L310)/F310%</f>
        <v>-3.4514925373134324</v>
      </c>
    </row>
    <row r="311" spans="1:14" s="1" customFormat="1" ht="16.5" customHeight="1">
      <c r="A311" s="63">
        <v>7</v>
      </c>
      <c r="B311" s="64">
        <v>43021</v>
      </c>
      <c r="C311" s="6" t="s">
        <v>244</v>
      </c>
      <c r="D311" s="60" t="s">
        <v>21</v>
      </c>
      <c r="E311" s="60" t="s">
        <v>145</v>
      </c>
      <c r="F311" s="61">
        <v>194</v>
      </c>
      <c r="G311" s="61">
        <v>188</v>
      </c>
      <c r="H311" s="61">
        <v>197</v>
      </c>
      <c r="I311" s="61">
        <v>200</v>
      </c>
      <c r="J311" s="61">
        <v>203</v>
      </c>
      <c r="K311" s="61">
        <v>203</v>
      </c>
      <c r="L311" s="65">
        <f t="shared" si="29"/>
        <v>515.4639175257732</v>
      </c>
      <c r="M311" s="66">
        <f t="shared" si="27"/>
        <v>4639.175257731959</v>
      </c>
      <c r="N311" s="67">
        <f t="shared" si="28"/>
        <v>4.639175257731959</v>
      </c>
    </row>
    <row r="312" spans="1:14" s="1" customFormat="1" ht="15.75">
      <c r="A312" s="63">
        <v>8</v>
      </c>
      <c r="B312" s="64">
        <v>43020</v>
      </c>
      <c r="C312" s="6" t="s">
        <v>244</v>
      </c>
      <c r="D312" s="60" t="s">
        <v>21</v>
      </c>
      <c r="E312" s="60" t="s">
        <v>358</v>
      </c>
      <c r="F312" s="61">
        <v>65</v>
      </c>
      <c r="G312" s="61">
        <v>62</v>
      </c>
      <c r="H312" s="61">
        <v>66.5</v>
      </c>
      <c r="I312" s="61">
        <v>68</v>
      </c>
      <c r="J312" s="61">
        <v>69.5</v>
      </c>
      <c r="K312" s="61">
        <v>66</v>
      </c>
      <c r="L312" s="65">
        <f t="shared" si="29"/>
        <v>1538.4615384615386</v>
      </c>
      <c r="M312" s="66">
        <f t="shared" si="27"/>
        <v>1538.4615384615386</v>
      </c>
      <c r="N312" s="67">
        <f t="shared" si="28"/>
        <v>1.5384615384615383</v>
      </c>
    </row>
    <row r="313" spans="1:14" s="1" customFormat="1" ht="15.75">
      <c r="A313" s="63">
        <v>9</v>
      </c>
      <c r="B313" s="64">
        <v>43018</v>
      </c>
      <c r="C313" s="6" t="s">
        <v>244</v>
      </c>
      <c r="D313" s="60" t="s">
        <v>21</v>
      </c>
      <c r="E313" s="60" t="s">
        <v>353</v>
      </c>
      <c r="F313" s="61">
        <v>170</v>
      </c>
      <c r="G313" s="61">
        <v>164</v>
      </c>
      <c r="H313" s="61">
        <v>173</v>
      </c>
      <c r="I313" s="61">
        <v>176</v>
      </c>
      <c r="J313" s="61">
        <v>179</v>
      </c>
      <c r="K313" s="61">
        <v>164</v>
      </c>
      <c r="L313" s="65">
        <f t="shared" si="29"/>
        <v>588.2352941176471</v>
      </c>
      <c r="M313" s="66">
        <f t="shared" si="27"/>
        <v>-3529.4117647058824</v>
      </c>
      <c r="N313" s="12">
        <f>M313/(L313)/F313%</f>
        <v>-3.5294117647058822</v>
      </c>
    </row>
    <row r="314" spans="1:14" s="1" customFormat="1" ht="15.75">
      <c r="A314" s="63">
        <v>10</v>
      </c>
      <c r="B314" s="64">
        <v>43017</v>
      </c>
      <c r="C314" s="6" t="s">
        <v>244</v>
      </c>
      <c r="D314" s="60" t="s">
        <v>21</v>
      </c>
      <c r="E314" s="60" t="s">
        <v>336</v>
      </c>
      <c r="F314" s="61">
        <v>568</v>
      </c>
      <c r="G314" s="61">
        <v>550</v>
      </c>
      <c r="H314" s="61">
        <v>578</v>
      </c>
      <c r="I314" s="61">
        <v>588</v>
      </c>
      <c r="J314" s="61">
        <v>598</v>
      </c>
      <c r="K314" s="61">
        <v>598</v>
      </c>
      <c r="L314" s="65">
        <f t="shared" si="29"/>
        <v>176.05633802816902</v>
      </c>
      <c r="M314" s="66">
        <f t="shared" si="27"/>
        <v>5281.69014084507</v>
      </c>
      <c r="N314" s="67">
        <f t="shared" si="28"/>
        <v>5.28169014084507</v>
      </c>
    </row>
    <row r="315" spans="1:14" ht="15.75">
      <c r="A315" s="63">
        <v>11</v>
      </c>
      <c r="B315" s="64">
        <v>43012</v>
      </c>
      <c r="C315" s="6" t="s">
        <v>244</v>
      </c>
      <c r="D315" s="60" t="s">
        <v>21</v>
      </c>
      <c r="E315" s="60" t="s">
        <v>347</v>
      </c>
      <c r="F315" s="61">
        <v>368</v>
      </c>
      <c r="G315" s="61">
        <v>354</v>
      </c>
      <c r="H315" s="61">
        <v>376</v>
      </c>
      <c r="I315" s="61">
        <v>384</v>
      </c>
      <c r="J315" s="61">
        <v>392</v>
      </c>
      <c r="K315" s="61">
        <v>354</v>
      </c>
      <c r="L315" s="65">
        <f t="shared" si="29"/>
        <v>271.7391304347826</v>
      </c>
      <c r="M315" s="66">
        <f t="shared" si="27"/>
        <v>-3804.347826086957</v>
      </c>
      <c r="N315" s="12">
        <f>M315/(L315)/F315%</f>
        <v>-3.8043478260869565</v>
      </c>
    </row>
    <row r="317" spans="1:14" ht="15.75">
      <c r="A317" s="13" t="s">
        <v>26</v>
      </c>
      <c r="B317" s="14"/>
      <c r="C317" s="15"/>
      <c r="D317" s="16"/>
      <c r="E317" s="17"/>
      <c r="F317" s="17"/>
      <c r="G317" s="18"/>
      <c r="H317" s="19"/>
      <c r="I317" s="19"/>
      <c r="J317" s="19"/>
      <c r="K317" s="20"/>
      <c r="L317" s="21"/>
      <c r="M317" s="1"/>
      <c r="N317" s="22"/>
    </row>
    <row r="318" spans="1:14" ht="15.75">
      <c r="A318" s="13" t="s">
        <v>27</v>
      </c>
      <c r="B318" s="23"/>
      <c r="C318" s="15"/>
      <c r="D318" s="16"/>
      <c r="E318" s="17"/>
      <c r="F318" s="17"/>
      <c r="G318" s="18"/>
      <c r="H318" s="17"/>
      <c r="I318" s="17"/>
      <c r="J318" s="17"/>
      <c r="K318" s="20"/>
      <c r="L318" s="21"/>
      <c r="M318" s="1"/>
      <c r="N318" s="1"/>
    </row>
    <row r="319" spans="1:14" ht="15.75">
      <c r="A319" s="13" t="s">
        <v>27</v>
      </c>
      <c r="B319" s="23"/>
      <c r="C319" s="24"/>
      <c r="D319" s="25"/>
      <c r="E319" s="26"/>
      <c r="F319" s="26"/>
      <c r="G319" s="27"/>
      <c r="H319" s="26"/>
      <c r="I319" s="26"/>
      <c r="J319" s="26"/>
      <c r="K319" s="26"/>
      <c r="L319" s="21"/>
      <c r="M319" s="21"/>
      <c r="N319" s="21"/>
    </row>
    <row r="321" spans="3:9" ht="15.75" customHeight="1" thickBot="1">
      <c r="C321" s="26"/>
      <c r="D321" s="26"/>
      <c r="E321" s="26"/>
      <c r="F321" s="29"/>
      <c r="G321" s="30"/>
      <c r="H321" s="31" t="s">
        <v>28</v>
      </c>
      <c r="I321" s="31"/>
    </row>
    <row r="322" spans="3:9" ht="15.75">
      <c r="C322" s="84" t="s">
        <v>29</v>
      </c>
      <c r="D322" s="84"/>
      <c r="E322" s="33">
        <v>11</v>
      </c>
      <c r="F322" s="34">
        <f>F323+F324+F325+F326+F327+F328</f>
        <v>100</v>
      </c>
      <c r="G322" s="35">
        <v>11</v>
      </c>
      <c r="H322" s="36">
        <f>G323/G322%</f>
        <v>63.63636363636363</v>
      </c>
      <c r="I322" s="36"/>
    </row>
    <row r="323" spans="3:9" ht="15.75">
      <c r="C323" s="80" t="s">
        <v>30</v>
      </c>
      <c r="D323" s="80"/>
      <c r="E323" s="37">
        <v>7</v>
      </c>
      <c r="F323" s="38">
        <f>(E323/E322)*100</f>
        <v>63.63636363636363</v>
      </c>
      <c r="G323" s="35">
        <v>7</v>
      </c>
      <c r="H323" s="32"/>
      <c r="I323" s="32"/>
    </row>
    <row r="324" spans="3:9" ht="15.75">
      <c r="C324" s="80" t="s">
        <v>32</v>
      </c>
      <c r="D324" s="80"/>
      <c r="E324" s="37">
        <v>0</v>
      </c>
      <c r="F324" s="38">
        <f>(E324/E322)*100</f>
        <v>0</v>
      </c>
      <c r="G324" s="40"/>
      <c r="H324" s="35"/>
      <c r="I324" s="35"/>
    </row>
    <row r="325" spans="3:9" ht="15.75">
      <c r="C325" s="80" t="s">
        <v>33</v>
      </c>
      <c r="D325" s="80"/>
      <c r="E325" s="37">
        <v>0</v>
      </c>
      <c r="F325" s="38">
        <f>(E325/E322)*100</f>
        <v>0</v>
      </c>
      <c r="G325" s="40"/>
      <c r="H325" s="35"/>
      <c r="I325" s="35"/>
    </row>
    <row r="326" spans="3:9" ht="15.75">
      <c r="C326" s="80" t="s">
        <v>34</v>
      </c>
      <c r="D326" s="80"/>
      <c r="E326" s="37">
        <v>4</v>
      </c>
      <c r="F326" s="38">
        <f>(E326/E322)*100</f>
        <v>36.36363636363637</v>
      </c>
      <c r="G326" s="40"/>
      <c r="H326" s="26" t="s">
        <v>35</v>
      </c>
      <c r="I326" s="26"/>
    </row>
    <row r="327" spans="3:9" ht="15.75">
      <c r="C327" s="80" t="s">
        <v>36</v>
      </c>
      <c r="D327" s="80"/>
      <c r="E327" s="37">
        <v>0</v>
      </c>
      <c r="F327" s="38">
        <f>(E327/E322)*100</f>
        <v>0</v>
      </c>
      <c r="G327" s="40"/>
      <c r="H327" s="26"/>
      <c r="I327" s="26"/>
    </row>
    <row r="328" spans="3:9" ht="16.5" thickBot="1">
      <c r="C328" s="81" t="s">
        <v>37</v>
      </c>
      <c r="D328" s="81"/>
      <c r="E328" s="42"/>
      <c r="F328" s="43">
        <f>(E328/E322)*100</f>
        <v>0</v>
      </c>
      <c r="G328" s="40"/>
      <c r="H328" s="26"/>
      <c r="I328" s="26"/>
    </row>
    <row r="329" spans="1:14" ht="15.75">
      <c r="A329" s="45" t="s">
        <v>38</v>
      </c>
      <c r="B329" s="14"/>
      <c r="C329" s="15"/>
      <c r="D329" s="15"/>
      <c r="E329" s="17"/>
      <c r="F329" s="17"/>
      <c r="G329" s="46"/>
      <c r="H329" s="47"/>
      <c r="I329" s="47"/>
      <c r="J329" s="47"/>
      <c r="K329" s="17"/>
      <c r="L329" s="21"/>
      <c r="M329" s="44"/>
      <c r="N329" s="44"/>
    </row>
    <row r="330" spans="1:14" ht="15.75">
      <c r="A330" s="16" t="s">
        <v>39</v>
      </c>
      <c r="B330" s="14"/>
      <c r="C330" s="48"/>
      <c r="D330" s="49"/>
      <c r="E330" s="50"/>
      <c r="F330" s="47"/>
      <c r="G330" s="46"/>
      <c r="H330" s="47"/>
      <c r="I330" s="47"/>
      <c r="J330" s="47"/>
      <c r="K330" s="17"/>
      <c r="L330" s="21"/>
      <c r="M330" s="28"/>
      <c r="N330" s="28"/>
    </row>
    <row r="331" spans="1:14" ht="15.75">
      <c r="A331" s="16" t="s">
        <v>40</v>
      </c>
      <c r="B331" s="14"/>
      <c r="C331" s="15"/>
      <c r="D331" s="49"/>
      <c r="E331" s="50"/>
      <c r="F331" s="47"/>
      <c r="G331" s="46"/>
      <c r="H331" s="51"/>
      <c r="I331" s="51"/>
      <c r="J331" s="51"/>
      <c r="K331" s="17"/>
      <c r="L331" s="21"/>
      <c r="M331" s="21"/>
      <c r="N331" s="21"/>
    </row>
    <row r="332" spans="1:14" ht="15.75">
      <c r="A332" s="16" t="s">
        <v>41</v>
      </c>
      <c r="B332" s="48"/>
      <c r="C332" s="15"/>
      <c r="D332" s="49"/>
      <c r="E332" s="50"/>
      <c r="F332" s="47"/>
      <c r="G332" s="52"/>
      <c r="H332" s="51"/>
      <c r="I332" s="51"/>
      <c r="J332" s="51"/>
      <c r="K332" s="17"/>
      <c r="L332" s="21"/>
      <c r="M332" s="21"/>
      <c r="N332" s="21"/>
    </row>
    <row r="333" spans="1:14" ht="15.75">
      <c r="A333" s="16" t="s">
        <v>42</v>
      </c>
      <c r="B333" s="39"/>
      <c r="C333" s="15"/>
      <c r="D333" s="53"/>
      <c r="E333" s="47"/>
      <c r="F333" s="47"/>
      <c r="G333" s="52"/>
      <c r="H333" s="51"/>
      <c r="I333" s="51"/>
      <c r="J333" s="51"/>
      <c r="K333" s="47"/>
      <c r="L333" s="21"/>
      <c r="M333" s="21"/>
      <c r="N333" s="21"/>
    </row>
    <row r="334" spans="1:14" ht="16.5" thickBot="1">
      <c r="A334" s="16" t="s">
        <v>42</v>
      </c>
      <c r="B334" s="39"/>
      <c r="C334" s="15"/>
      <c r="D334" s="53"/>
      <c r="E334" s="47"/>
      <c r="F334" s="47"/>
      <c r="G334" s="52"/>
      <c r="H334" s="51"/>
      <c r="I334" s="51"/>
      <c r="J334" s="51"/>
      <c r="K334" s="47"/>
      <c r="L334" s="21"/>
      <c r="M334" s="21"/>
      <c r="N334" s="21"/>
    </row>
    <row r="335" spans="1:14" ht="15.75" thickBot="1">
      <c r="A335" s="89" t="s">
        <v>0</v>
      </c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</row>
    <row r="336" spans="1:14" ht="15.75" thickBo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</row>
    <row r="337" spans="1:14" ht="15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</row>
    <row r="338" spans="1:14" ht="15.75">
      <c r="A338" s="90" t="s">
        <v>1</v>
      </c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</row>
    <row r="339" spans="1:14" ht="15.75">
      <c r="A339" s="90" t="s">
        <v>2</v>
      </c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</row>
    <row r="340" spans="1:14" ht="16.5" thickBot="1">
      <c r="A340" s="91" t="s">
        <v>3</v>
      </c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</row>
    <row r="341" spans="1:14" ht="15.75">
      <c r="A341" s="92" t="s">
        <v>302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5.75">
      <c r="A342" s="92" t="s">
        <v>5</v>
      </c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5">
      <c r="A343" s="87" t="s">
        <v>6</v>
      </c>
      <c r="B343" s="82" t="s">
        <v>7</v>
      </c>
      <c r="C343" s="82" t="s">
        <v>8</v>
      </c>
      <c r="D343" s="87" t="s">
        <v>9</v>
      </c>
      <c r="E343" s="82" t="s">
        <v>10</v>
      </c>
      <c r="F343" s="82" t="s">
        <v>11</v>
      </c>
      <c r="G343" s="82" t="s">
        <v>12</v>
      </c>
      <c r="H343" s="82" t="s">
        <v>13</v>
      </c>
      <c r="I343" s="82" t="s">
        <v>14</v>
      </c>
      <c r="J343" s="82" t="s">
        <v>15</v>
      </c>
      <c r="K343" s="85" t="s">
        <v>16</v>
      </c>
      <c r="L343" s="82" t="s">
        <v>17</v>
      </c>
      <c r="M343" s="82" t="s">
        <v>18</v>
      </c>
      <c r="N343" s="82" t="s">
        <v>19</v>
      </c>
    </row>
    <row r="344" spans="1:14" ht="15">
      <c r="A344" s="87"/>
      <c r="B344" s="82"/>
      <c r="C344" s="82"/>
      <c r="D344" s="87"/>
      <c r="E344" s="82"/>
      <c r="F344" s="82"/>
      <c r="G344" s="82"/>
      <c r="H344" s="82"/>
      <c r="I344" s="82"/>
      <c r="J344" s="82"/>
      <c r="K344" s="85"/>
      <c r="L344" s="82"/>
      <c r="M344" s="82"/>
      <c r="N344" s="82"/>
    </row>
    <row r="345" spans="1:14" s="1" customFormat="1" ht="16.5" customHeight="1">
      <c r="A345" s="63">
        <v>1</v>
      </c>
      <c r="B345" s="64">
        <v>43006</v>
      </c>
      <c r="C345" s="6" t="s">
        <v>244</v>
      </c>
      <c r="D345" s="60" t="s">
        <v>21</v>
      </c>
      <c r="E345" s="60" t="s">
        <v>52</v>
      </c>
      <c r="F345" s="61">
        <v>1453</v>
      </c>
      <c r="G345" s="61">
        <v>1425</v>
      </c>
      <c r="H345" s="61">
        <v>1467</v>
      </c>
      <c r="I345" s="61">
        <v>1480</v>
      </c>
      <c r="J345" s="61">
        <v>1498</v>
      </c>
      <c r="K345" s="61">
        <v>1467</v>
      </c>
      <c r="L345" s="65">
        <f>100000/F345</f>
        <v>68.82312456985547</v>
      </c>
      <c r="M345" s="66">
        <f>IF(D345="BUY",(K345-F345)*(L345),(F345-K345)*(L345))</f>
        <v>963.5237439779766</v>
      </c>
      <c r="N345" s="67">
        <f aca="true" t="shared" si="30" ref="N345:N354">M345/(L345)/F345%</f>
        <v>0.9635237439779767</v>
      </c>
    </row>
    <row r="346" spans="1:14" s="1" customFormat="1" ht="16.5" customHeight="1">
      <c r="A346" s="63">
        <v>2</v>
      </c>
      <c r="B346" s="64">
        <v>43006</v>
      </c>
      <c r="C346" s="6" t="s">
        <v>244</v>
      </c>
      <c r="D346" s="60" t="s">
        <v>21</v>
      </c>
      <c r="E346" s="60" t="s">
        <v>338</v>
      </c>
      <c r="F346" s="61">
        <v>115</v>
      </c>
      <c r="G346" s="61">
        <v>111.5</v>
      </c>
      <c r="H346" s="61">
        <v>117</v>
      </c>
      <c r="I346" s="61">
        <v>119</v>
      </c>
      <c r="J346" s="61">
        <v>121</v>
      </c>
      <c r="K346" s="61">
        <v>117</v>
      </c>
      <c r="L346" s="65">
        <f>100000/F346</f>
        <v>869.5652173913044</v>
      </c>
      <c r="M346" s="66">
        <f>IF(D346="BUY",(K346-F346)*(L346),(F346-K346)*(L346))</f>
        <v>1739.1304347826087</v>
      </c>
      <c r="N346" s="67">
        <f t="shared" si="30"/>
        <v>1.7391304347826089</v>
      </c>
    </row>
    <row r="347" spans="1:14" s="1" customFormat="1" ht="16.5" customHeight="1">
      <c r="A347" s="63">
        <v>3</v>
      </c>
      <c r="B347" s="64">
        <v>43004</v>
      </c>
      <c r="C347" s="6" t="s">
        <v>244</v>
      </c>
      <c r="D347" s="60" t="s">
        <v>21</v>
      </c>
      <c r="E347" s="60" t="s">
        <v>329</v>
      </c>
      <c r="F347" s="61">
        <v>354</v>
      </c>
      <c r="G347" s="61">
        <v>338</v>
      </c>
      <c r="H347" s="61">
        <v>360</v>
      </c>
      <c r="I347" s="61">
        <v>366</v>
      </c>
      <c r="J347" s="61">
        <v>372</v>
      </c>
      <c r="K347" s="61">
        <v>360</v>
      </c>
      <c r="L347" s="65">
        <f>100000/F347</f>
        <v>282.4858757062147</v>
      </c>
      <c r="M347" s="66">
        <f>IF(D347="BUY",(K347-F347)*(L347),(F347-K347)*(L347))</f>
        <v>1694.915254237288</v>
      </c>
      <c r="N347" s="67">
        <f t="shared" si="30"/>
        <v>1.694915254237288</v>
      </c>
    </row>
    <row r="348" spans="1:17" s="1" customFormat="1" ht="16.5" customHeight="1">
      <c r="A348" s="63">
        <v>4</v>
      </c>
      <c r="B348" s="64">
        <v>42998</v>
      </c>
      <c r="C348" s="6" t="s">
        <v>244</v>
      </c>
      <c r="D348" s="60" t="s">
        <v>21</v>
      </c>
      <c r="E348" s="60" t="s">
        <v>323</v>
      </c>
      <c r="F348" s="61">
        <v>127</v>
      </c>
      <c r="G348" s="61">
        <v>123</v>
      </c>
      <c r="H348" s="61">
        <v>130</v>
      </c>
      <c r="I348" s="61">
        <v>133</v>
      </c>
      <c r="J348" s="61">
        <v>136</v>
      </c>
      <c r="K348" s="61">
        <v>133</v>
      </c>
      <c r="L348" s="65">
        <f>100000/F348</f>
        <v>787.4015748031496</v>
      </c>
      <c r="M348" s="66">
        <f>IF(D348="BUY",(K348-F348)*(L348),(F348-K348)*(L348))</f>
        <v>4724.4094488188975</v>
      </c>
      <c r="N348" s="67">
        <f t="shared" si="30"/>
        <v>4.724409448818897</v>
      </c>
      <c r="Q348" s="1" t="s">
        <v>31</v>
      </c>
    </row>
    <row r="349" spans="1:14" s="1" customFormat="1" ht="16.5" customHeight="1">
      <c r="A349" s="63">
        <v>5</v>
      </c>
      <c r="B349" s="64">
        <v>42997</v>
      </c>
      <c r="C349" s="6" t="s">
        <v>244</v>
      </c>
      <c r="D349" s="60" t="s">
        <v>21</v>
      </c>
      <c r="E349" s="60" t="s">
        <v>321</v>
      </c>
      <c r="F349" s="61">
        <v>130</v>
      </c>
      <c r="G349" s="61">
        <v>125</v>
      </c>
      <c r="H349" s="61">
        <v>133</v>
      </c>
      <c r="I349" s="61">
        <v>136</v>
      </c>
      <c r="J349" s="61">
        <v>139</v>
      </c>
      <c r="K349" s="61">
        <v>132.9</v>
      </c>
      <c r="L349" s="65">
        <f aca="true" t="shared" si="31" ref="L349:L354">100000/F349</f>
        <v>769.2307692307693</v>
      </c>
      <c r="M349" s="66">
        <f aca="true" t="shared" si="32" ref="M349:M354">IF(D349="BUY",(K349-F349)*(L349),(F349-K349)*(L349))</f>
        <v>2230.7692307692355</v>
      </c>
      <c r="N349" s="67">
        <f t="shared" si="30"/>
        <v>2.2307692307692353</v>
      </c>
    </row>
    <row r="350" spans="1:14" s="1" customFormat="1" ht="16.5" customHeight="1">
      <c r="A350" s="63">
        <v>6</v>
      </c>
      <c r="B350" s="64">
        <v>42996</v>
      </c>
      <c r="C350" s="6" t="s">
        <v>244</v>
      </c>
      <c r="D350" s="60" t="s">
        <v>21</v>
      </c>
      <c r="E350" s="60" t="s">
        <v>123</v>
      </c>
      <c r="F350" s="61">
        <v>131</v>
      </c>
      <c r="G350" s="61">
        <v>126</v>
      </c>
      <c r="H350" s="61">
        <v>134</v>
      </c>
      <c r="I350" s="61">
        <v>137</v>
      </c>
      <c r="J350" s="61">
        <v>140</v>
      </c>
      <c r="K350" s="61">
        <v>134</v>
      </c>
      <c r="L350" s="65">
        <f t="shared" si="31"/>
        <v>763.3587786259542</v>
      </c>
      <c r="M350" s="66">
        <f t="shared" si="32"/>
        <v>2290.0763358778627</v>
      </c>
      <c r="N350" s="67">
        <f t="shared" si="30"/>
        <v>2.2900763358778624</v>
      </c>
    </row>
    <row r="351" spans="1:14" s="1" customFormat="1" ht="16.5" customHeight="1">
      <c r="A351" s="63">
        <v>7</v>
      </c>
      <c r="B351" s="64">
        <v>42993</v>
      </c>
      <c r="C351" s="6" t="s">
        <v>244</v>
      </c>
      <c r="D351" s="60" t="s">
        <v>21</v>
      </c>
      <c r="E351" s="60" t="s">
        <v>319</v>
      </c>
      <c r="F351" s="61">
        <v>395</v>
      </c>
      <c r="G351" s="61">
        <v>375</v>
      </c>
      <c r="H351" s="61">
        <v>405</v>
      </c>
      <c r="I351" s="61">
        <v>415</v>
      </c>
      <c r="J351" s="61">
        <v>425</v>
      </c>
      <c r="K351" s="61">
        <v>404</v>
      </c>
      <c r="L351" s="65">
        <f t="shared" si="31"/>
        <v>253.16455696202533</v>
      </c>
      <c r="M351" s="66">
        <f t="shared" si="32"/>
        <v>2278.481012658228</v>
      </c>
      <c r="N351" s="67">
        <f t="shared" si="30"/>
        <v>2.2784810126582276</v>
      </c>
    </row>
    <row r="352" spans="1:14" ht="15.75">
      <c r="A352" s="63">
        <v>8</v>
      </c>
      <c r="B352" s="64">
        <v>42989</v>
      </c>
      <c r="C352" s="6" t="s">
        <v>244</v>
      </c>
      <c r="D352" s="6" t="s">
        <v>21</v>
      </c>
      <c r="E352" s="6" t="s">
        <v>53</v>
      </c>
      <c r="F352" s="9">
        <v>198</v>
      </c>
      <c r="G352" s="9">
        <v>191</v>
      </c>
      <c r="H352" s="9">
        <v>202</v>
      </c>
      <c r="I352" s="9">
        <v>206</v>
      </c>
      <c r="J352" s="9">
        <v>210</v>
      </c>
      <c r="K352" s="9">
        <v>201.8</v>
      </c>
      <c r="L352" s="10">
        <f t="shared" si="31"/>
        <v>505.050505050505</v>
      </c>
      <c r="M352" s="66">
        <f t="shared" si="32"/>
        <v>1919.1919191919249</v>
      </c>
      <c r="N352" s="67">
        <f t="shared" si="30"/>
        <v>1.9191919191919249</v>
      </c>
    </row>
    <row r="353" spans="1:14" ht="15.75">
      <c r="A353" s="63">
        <v>9</v>
      </c>
      <c r="B353" s="64">
        <v>42986</v>
      </c>
      <c r="C353" s="6" t="s">
        <v>244</v>
      </c>
      <c r="D353" s="6" t="s">
        <v>21</v>
      </c>
      <c r="E353" s="6" t="s">
        <v>288</v>
      </c>
      <c r="F353" s="9">
        <v>723</v>
      </c>
      <c r="G353" s="9">
        <v>700</v>
      </c>
      <c r="H353" s="9">
        <v>736</v>
      </c>
      <c r="I353" s="9">
        <v>750</v>
      </c>
      <c r="J353" s="9">
        <v>763</v>
      </c>
      <c r="K353" s="9">
        <v>700</v>
      </c>
      <c r="L353" s="10">
        <f t="shared" si="31"/>
        <v>138.31258644536652</v>
      </c>
      <c r="M353" s="66">
        <f t="shared" si="32"/>
        <v>-3181.18948824343</v>
      </c>
      <c r="N353" s="12">
        <f t="shared" si="30"/>
        <v>-3.18118948824343</v>
      </c>
    </row>
    <row r="354" spans="1:14" ht="15.75">
      <c r="A354" s="63">
        <v>10</v>
      </c>
      <c r="B354" s="64">
        <v>42983</v>
      </c>
      <c r="C354" s="6" t="s">
        <v>244</v>
      </c>
      <c r="D354" s="6" t="s">
        <v>21</v>
      </c>
      <c r="E354" s="6" t="s">
        <v>306</v>
      </c>
      <c r="F354" s="9">
        <v>366</v>
      </c>
      <c r="G354" s="9">
        <v>355</v>
      </c>
      <c r="H354" s="9">
        <v>373</v>
      </c>
      <c r="I354" s="9">
        <v>379</v>
      </c>
      <c r="J354" s="9">
        <v>385</v>
      </c>
      <c r="K354" s="9">
        <v>355</v>
      </c>
      <c r="L354" s="10">
        <f t="shared" si="31"/>
        <v>273.224043715847</v>
      </c>
      <c r="M354" s="66">
        <f t="shared" si="32"/>
        <v>-3005.4644808743174</v>
      </c>
      <c r="N354" s="12">
        <f t="shared" si="30"/>
        <v>-3.0054644808743167</v>
      </c>
    </row>
    <row r="356" spans="1:14" ht="15.75">
      <c r="A356" s="13" t="s">
        <v>26</v>
      </c>
      <c r="B356" s="14"/>
      <c r="C356" s="15"/>
      <c r="D356" s="16"/>
      <c r="E356" s="17"/>
      <c r="F356" s="17"/>
      <c r="G356" s="18"/>
      <c r="H356" s="19"/>
      <c r="I356" s="19"/>
      <c r="J356" s="19"/>
      <c r="K356" s="20"/>
      <c r="L356" s="21"/>
      <c r="M356" s="1"/>
      <c r="N356" s="22"/>
    </row>
    <row r="357" spans="1:14" ht="15.75">
      <c r="A357" s="13" t="s">
        <v>27</v>
      </c>
      <c r="B357" s="23"/>
      <c r="C357" s="15"/>
      <c r="D357" s="16"/>
      <c r="E357" s="17"/>
      <c r="F357" s="17"/>
      <c r="G357" s="18"/>
      <c r="H357" s="17"/>
      <c r="I357" s="17"/>
      <c r="J357" s="17"/>
      <c r="K357" s="20"/>
      <c r="L357" s="21"/>
      <c r="M357" s="1"/>
      <c r="N357" s="1"/>
    </row>
    <row r="358" spans="1:14" ht="15.75">
      <c r="A358" s="13" t="s">
        <v>27</v>
      </c>
      <c r="B358" s="23"/>
      <c r="C358" s="24"/>
      <c r="D358" s="25"/>
      <c r="E358" s="26"/>
      <c r="F358" s="26"/>
      <c r="G358" s="27"/>
      <c r="H358" s="26"/>
      <c r="I358" s="26"/>
      <c r="J358" s="26"/>
      <c r="K358" s="26"/>
      <c r="L358" s="21"/>
      <c r="M358" s="21"/>
      <c r="N358" s="21"/>
    </row>
    <row r="360" spans="3:9" ht="16.5" thickBot="1">
      <c r="C360" s="26"/>
      <c r="D360" s="26"/>
      <c r="E360" s="26"/>
      <c r="F360" s="29"/>
      <c r="G360" s="30"/>
      <c r="H360" s="31" t="s">
        <v>28</v>
      </c>
      <c r="I360" s="31"/>
    </row>
    <row r="361" spans="3:9" ht="15.75">
      <c r="C361" s="84" t="s">
        <v>29</v>
      </c>
      <c r="D361" s="84"/>
      <c r="E361" s="33">
        <v>10</v>
      </c>
      <c r="F361" s="34">
        <f>F362+F363+F364+F365+F366+F367</f>
        <v>100</v>
      </c>
      <c r="G361" s="35">
        <v>10</v>
      </c>
      <c r="H361" s="36">
        <f>G362/G361%</f>
        <v>80</v>
      </c>
      <c r="I361" s="36"/>
    </row>
    <row r="362" spans="3:9" ht="15.75">
      <c r="C362" s="80" t="s">
        <v>30</v>
      </c>
      <c r="D362" s="80"/>
      <c r="E362" s="37">
        <v>8</v>
      </c>
      <c r="F362" s="38">
        <f>(E362/E361)*100</f>
        <v>80</v>
      </c>
      <c r="G362" s="35">
        <v>8</v>
      </c>
      <c r="H362" s="32"/>
      <c r="I362" s="32"/>
    </row>
    <row r="363" spans="3:9" ht="15.75">
      <c r="C363" s="80" t="s">
        <v>32</v>
      </c>
      <c r="D363" s="80"/>
      <c r="E363" s="37">
        <v>0</v>
      </c>
      <c r="F363" s="38">
        <f>(E363/E361)*100</f>
        <v>0</v>
      </c>
      <c r="G363" s="40"/>
      <c r="H363" s="35"/>
      <c r="I363" s="35"/>
    </row>
    <row r="364" spans="3:9" ht="15.75">
      <c r="C364" s="80" t="s">
        <v>33</v>
      </c>
      <c r="D364" s="80"/>
      <c r="E364" s="37">
        <v>0</v>
      </c>
      <c r="F364" s="38">
        <f>(E364/E361)*100</f>
        <v>0</v>
      </c>
      <c r="G364" s="40"/>
      <c r="H364" s="35"/>
      <c r="I364" s="35"/>
    </row>
    <row r="365" spans="3:9" ht="15.75">
      <c r="C365" s="80" t="s">
        <v>34</v>
      </c>
      <c r="D365" s="80"/>
      <c r="E365" s="37">
        <v>2</v>
      </c>
      <c r="F365" s="38">
        <f>(E365/E361)*100</f>
        <v>20</v>
      </c>
      <c r="G365" s="40"/>
      <c r="H365" s="26" t="s">
        <v>35</v>
      </c>
      <c r="I365" s="26"/>
    </row>
    <row r="366" spans="3:9" ht="15.75">
      <c r="C366" s="80" t="s">
        <v>36</v>
      </c>
      <c r="D366" s="80"/>
      <c r="E366" s="37">
        <v>0</v>
      </c>
      <c r="F366" s="38">
        <f>(E366/E361)*100</f>
        <v>0</v>
      </c>
      <c r="G366" s="40"/>
      <c r="H366" s="26"/>
      <c r="I366" s="26"/>
    </row>
    <row r="367" spans="3:9" ht="16.5" thickBot="1">
      <c r="C367" s="81" t="s">
        <v>37</v>
      </c>
      <c r="D367" s="81"/>
      <c r="E367" s="42"/>
      <c r="F367" s="43">
        <f>(E367/E361)*100</f>
        <v>0</v>
      </c>
      <c r="G367" s="40"/>
      <c r="H367" s="26"/>
      <c r="I367" s="26"/>
    </row>
    <row r="368" spans="1:14" ht="15.75">
      <c r="A368" s="45" t="s">
        <v>38</v>
      </c>
      <c r="B368" s="14"/>
      <c r="C368" s="15"/>
      <c r="D368" s="15"/>
      <c r="E368" s="17"/>
      <c r="F368" s="17"/>
      <c r="G368" s="46"/>
      <c r="H368" s="47"/>
      <c r="I368" s="47"/>
      <c r="J368" s="47"/>
      <c r="K368" s="17"/>
      <c r="L368" s="21"/>
      <c r="M368" s="44"/>
      <c r="N368" s="44"/>
    </row>
    <row r="369" spans="1:14" ht="15.75">
      <c r="A369" s="16" t="s">
        <v>39</v>
      </c>
      <c r="B369" s="14"/>
      <c r="C369" s="48"/>
      <c r="D369" s="49"/>
      <c r="E369" s="50"/>
      <c r="F369" s="47"/>
      <c r="G369" s="46"/>
      <c r="H369" s="47"/>
      <c r="I369" s="47"/>
      <c r="J369" s="47"/>
      <c r="K369" s="17"/>
      <c r="L369" s="21"/>
      <c r="M369" s="28"/>
      <c r="N369" s="28"/>
    </row>
    <row r="370" spans="1:14" ht="15.75">
      <c r="A370" s="16" t="s">
        <v>40</v>
      </c>
      <c r="B370" s="14"/>
      <c r="C370" s="15"/>
      <c r="D370" s="49"/>
      <c r="E370" s="50"/>
      <c r="F370" s="47"/>
      <c r="G370" s="46"/>
      <c r="H370" s="51"/>
      <c r="I370" s="51"/>
      <c r="J370" s="51"/>
      <c r="K370" s="17"/>
      <c r="L370" s="21"/>
      <c r="M370" s="21"/>
      <c r="N370" s="21"/>
    </row>
    <row r="371" spans="1:14" ht="15.75">
      <c r="A371" s="16" t="s">
        <v>41</v>
      </c>
      <c r="B371" s="48"/>
      <c r="C371" s="15"/>
      <c r="D371" s="49"/>
      <c r="E371" s="50"/>
      <c r="F371" s="47"/>
      <c r="G371" s="52"/>
      <c r="H371" s="51"/>
      <c r="I371" s="51"/>
      <c r="J371" s="51"/>
      <c r="K371" s="17"/>
      <c r="L371" s="21"/>
      <c r="M371" s="21"/>
      <c r="N371" s="21"/>
    </row>
    <row r="372" spans="1:14" ht="15.75">
      <c r="A372" s="16" t="s">
        <v>42</v>
      </c>
      <c r="B372" s="39"/>
      <c r="C372" s="15"/>
      <c r="D372" s="53"/>
      <c r="E372" s="47"/>
      <c r="F372" s="47"/>
      <c r="G372" s="52"/>
      <c r="H372" s="51"/>
      <c r="I372" s="51"/>
      <c r="J372" s="51"/>
      <c r="K372" s="47"/>
      <c r="L372" s="21"/>
      <c r="M372" s="21"/>
      <c r="N372" s="21"/>
    </row>
    <row r="373" spans="1:14" ht="15.75">
      <c r="A373" s="16" t="s">
        <v>42</v>
      </c>
      <c r="B373" s="39"/>
      <c r="C373" s="15"/>
      <c r="D373" s="53"/>
      <c r="E373" s="47"/>
      <c r="F373" s="47"/>
      <c r="G373" s="52"/>
      <c r="H373" s="51"/>
      <c r="I373" s="51"/>
      <c r="J373" s="51"/>
      <c r="K373" s="47"/>
      <c r="L373" s="21"/>
      <c r="M373" s="21"/>
      <c r="N373" s="21"/>
    </row>
    <row r="374" ht="15.75" thickBot="1"/>
    <row r="375" spans="1:14" ht="15.75" thickBot="1">
      <c r="A375" s="89" t="s">
        <v>0</v>
      </c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</row>
    <row r="376" spans="1:14" ht="15.75" thickBo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</row>
    <row r="377" spans="1:14" ht="15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</row>
    <row r="378" spans="1:14" ht="15.75">
      <c r="A378" s="90" t="s">
        <v>1</v>
      </c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</row>
    <row r="379" spans="1:14" ht="15.75">
      <c r="A379" s="90" t="s">
        <v>2</v>
      </c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</row>
    <row r="380" spans="1:14" ht="16.5" thickBot="1">
      <c r="A380" s="91" t="s">
        <v>3</v>
      </c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</row>
    <row r="381" spans="1:14" ht="15.75">
      <c r="A381" s="92" t="s">
        <v>262</v>
      </c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</row>
    <row r="382" spans="1:14" ht="15.75">
      <c r="A382" s="92" t="s">
        <v>5</v>
      </c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5" customHeight="1">
      <c r="A383" s="87" t="s">
        <v>6</v>
      </c>
      <c r="B383" s="82" t="s">
        <v>7</v>
      </c>
      <c r="C383" s="82" t="s">
        <v>8</v>
      </c>
      <c r="D383" s="87" t="s">
        <v>9</v>
      </c>
      <c r="E383" s="82" t="s">
        <v>10</v>
      </c>
      <c r="F383" s="82" t="s">
        <v>11</v>
      </c>
      <c r="G383" s="82" t="s">
        <v>12</v>
      </c>
      <c r="H383" s="82" t="s">
        <v>13</v>
      </c>
      <c r="I383" s="82" t="s">
        <v>14</v>
      </c>
      <c r="J383" s="82" t="s">
        <v>15</v>
      </c>
      <c r="K383" s="85" t="s">
        <v>16</v>
      </c>
      <c r="L383" s="82" t="s">
        <v>17</v>
      </c>
      <c r="M383" s="82" t="s">
        <v>18</v>
      </c>
      <c r="N383" s="82" t="s">
        <v>19</v>
      </c>
    </row>
    <row r="384" spans="1:14" ht="15">
      <c r="A384" s="87"/>
      <c r="B384" s="82"/>
      <c r="C384" s="82"/>
      <c r="D384" s="87"/>
      <c r="E384" s="82"/>
      <c r="F384" s="82"/>
      <c r="G384" s="82"/>
      <c r="H384" s="82"/>
      <c r="I384" s="82"/>
      <c r="J384" s="82"/>
      <c r="K384" s="85"/>
      <c r="L384" s="82"/>
      <c r="M384" s="82"/>
      <c r="N384" s="82"/>
    </row>
    <row r="385" spans="1:14" ht="15.75">
      <c r="A385" s="7">
        <v>1</v>
      </c>
      <c r="B385" s="8">
        <v>42978</v>
      </c>
      <c r="C385" s="6" t="s">
        <v>244</v>
      </c>
      <c r="D385" s="6" t="s">
        <v>21</v>
      </c>
      <c r="E385" s="6" t="s">
        <v>55</v>
      </c>
      <c r="F385" s="9">
        <v>138</v>
      </c>
      <c r="G385" s="9">
        <v>133</v>
      </c>
      <c r="H385" s="9">
        <v>140.9</v>
      </c>
      <c r="I385" s="9">
        <v>144</v>
      </c>
      <c r="J385" s="9">
        <v>147</v>
      </c>
      <c r="K385" s="9">
        <v>140.9</v>
      </c>
      <c r="L385" s="10">
        <f>100000/F385</f>
        <v>724.6376811594203</v>
      </c>
      <c r="M385" s="11">
        <f>IF(D385="BUY",(K385-F385)*(L385),(F385-K385)*(L385))</f>
        <v>2101.449275362323</v>
      </c>
      <c r="N385" s="12">
        <f>M385/(L385)/F385%</f>
        <v>2.1014492753623233</v>
      </c>
    </row>
    <row r="386" spans="1:14" ht="15.75">
      <c r="A386" s="7">
        <v>2</v>
      </c>
      <c r="B386" s="8">
        <v>42977</v>
      </c>
      <c r="C386" s="6" t="s">
        <v>244</v>
      </c>
      <c r="D386" s="6" t="s">
        <v>21</v>
      </c>
      <c r="E386" s="6" t="s">
        <v>291</v>
      </c>
      <c r="F386" s="9">
        <v>98</v>
      </c>
      <c r="G386" s="9">
        <v>92</v>
      </c>
      <c r="H386" s="9">
        <v>101</v>
      </c>
      <c r="I386" s="9">
        <v>104</v>
      </c>
      <c r="J386" s="9">
        <v>107</v>
      </c>
      <c r="K386" s="9">
        <v>107</v>
      </c>
      <c r="L386" s="10">
        <f>100000/F386</f>
        <v>1020.4081632653061</v>
      </c>
      <c r="M386" s="11">
        <f>IF(D386="BUY",(K386-F386)*(L386),(F386-K386)*(L386))</f>
        <v>9183.673469387755</v>
      </c>
      <c r="N386" s="12">
        <f>M386/(L386)/F386%</f>
        <v>9.183673469387756</v>
      </c>
    </row>
    <row r="387" spans="1:14" ht="15.75">
      <c r="A387" s="7">
        <v>2</v>
      </c>
      <c r="B387" s="8">
        <v>42976</v>
      </c>
      <c r="C387" s="6" t="s">
        <v>244</v>
      </c>
      <c r="D387" s="6" t="s">
        <v>21</v>
      </c>
      <c r="E387" s="6" t="s">
        <v>294</v>
      </c>
      <c r="F387" s="9">
        <v>160</v>
      </c>
      <c r="G387" s="9">
        <v>155</v>
      </c>
      <c r="H387" s="9">
        <v>163</v>
      </c>
      <c r="I387" s="9">
        <v>166</v>
      </c>
      <c r="J387" s="9">
        <v>169</v>
      </c>
      <c r="K387" s="9">
        <v>163</v>
      </c>
      <c r="L387" s="10">
        <f>100000/F387</f>
        <v>625</v>
      </c>
      <c r="M387" s="11">
        <f>IF(D387="BUY",(K387-F387)*(L387),(F387-K387)*(L387))</f>
        <v>1875</v>
      </c>
      <c r="N387" s="12">
        <f>M387/(L387)/F387%</f>
        <v>1.875</v>
      </c>
    </row>
    <row r="388" spans="1:14" ht="15.75">
      <c r="A388" s="7">
        <v>3</v>
      </c>
      <c r="B388" s="8">
        <v>42975</v>
      </c>
      <c r="C388" s="6" t="s">
        <v>244</v>
      </c>
      <c r="D388" s="6" t="s">
        <v>21</v>
      </c>
      <c r="E388" s="6" t="s">
        <v>291</v>
      </c>
      <c r="F388" s="9">
        <v>93</v>
      </c>
      <c r="G388" s="9">
        <v>89</v>
      </c>
      <c r="H388" s="9">
        <v>96</v>
      </c>
      <c r="I388" s="9">
        <v>99</v>
      </c>
      <c r="J388" s="9">
        <v>102</v>
      </c>
      <c r="K388" s="9">
        <v>96</v>
      </c>
      <c r="L388" s="10">
        <f aca="true" t="shared" si="33" ref="L388:L393">100000/F388</f>
        <v>1075.268817204301</v>
      </c>
      <c r="M388" s="11">
        <f aca="true" t="shared" si="34" ref="M388:M393">IF(D388="BUY",(K388-F388)*(L388),(F388-K388)*(L388))</f>
        <v>3225.8064516129034</v>
      </c>
      <c r="N388" s="12">
        <f aca="true" t="shared" si="35" ref="N388:N393">M388/(L388)/F388%</f>
        <v>3.225806451612903</v>
      </c>
    </row>
    <row r="389" spans="1:14" ht="15.75">
      <c r="A389" s="7">
        <v>4</v>
      </c>
      <c r="B389" s="8">
        <v>42971</v>
      </c>
      <c r="C389" s="6" t="s">
        <v>244</v>
      </c>
      <c r="D389" s="6" t="s">
        <v>21</v>
      </c>
      <c r="E389" s="6" t="s">
        <v>288</v>
      </c>
      <c r="F389" s="9">
        <v>520</v>
      </c>
      <c r="G389" s="9">
        <v>500</v>
      </c>
      <c r="H389" s="9">
        <v>530</v>
      </c>
      <c r="I389" s="9">
        <v>540</v>
      </c>
      <c r="J389" s="9">
        <v>550</v>
      </c>
      <c r="K389" s="9">
        <v>530</v>
      </c>
      <c r="L389" s="10">
        <f t="shared" si="33"/>
        <v>192.30769230769232</v>
      </c>
      <c r="M389" s="11">
        <f t="shared" si="34"/>
        <v>1923.0769230769233</v>
      </c>
      <c r="N389" s="12">
        <f t="shared" si="35"/>
        <v>1.923076923076923</v>
      </c>
    </row>
    <row r="390" spans="1:14" ht="15.75">
      <c r="A390" s="7">
        <v>5</v>
      </c>
      <c r="B390" s="8">
        <v>42970</v>
      </c>
      <c r="C390" s="6" t="s">
        <v>244</v>
      </c>
      <c r="D390" s="6" t="s">
        <v>21</v>
      </c>
      <c r="E390" s="6" t="s">
        <v>248</v>
      </c>
      <c r="F390" s="9">
        <v>276</v>
      </c>
      <c r="G390" s="9">
        <v>270</v>
      </c>
      <c r="H390" s="9">
        <v>280</v>
      </c>
      <c r="I390" s="9">
        <v>284</v>
      </c>
      <c r="J390" s="9">
        <v>288</v>
      </c>
      <c r="K390" s="9">
        <v>288</v>
      </c>
      <c r="L390" s="10">
        <f t="shared" si="33"/>
        <v>362.3188405797101</v>
      </c>
      <c r="M390" s="11">
        <f t="shared" si="34"/>
        <v>4347.826086956522</v>
      </c>
      <c r="N390" s="12">
        <f t="shared" si="35"/>
        <v>4.347826086956522</v>
      </c>
    </row>
    <row r="391" spans="1:14" ht="15.75">
      <c r="A391" s="7">
        <v>6</v>
      </c>
      <c r="B391" s="8">
        <v>42968</v>
      </c>
      <c r="C391" s="6" t="s">
        <v>244</v>
      </c>
      <c r="D391" s="6" t="s">
        <v>21</v>
      </c>
      <c r="E391" s="6" t="s">
        <v>209</v>
      </c>
      <c r="F391" s="9">
        <v>492</v>
      </c>
      <c r="G391" s="9">
        <v>478</v>
      </c>
      <c r="H391" s="9">
        <v>500</v>
      </c>
      <c r="I391" s="9">
        <v>508</v>
      </c>
      <c r="J391" s="9">
        <v>516</v>
      </c>
      <c r="K391" s="9">
        <v>500</v>
      </c>
      <c r="L391" s="10">
        <f t="shared" si="33"/>
        <v>203.2520325203252</v>
      </c>
      <c r="M391" s="11">
        <f t="shared" si="34"/>
        <v>1626.0162601626016</v>
      </c>
      <c r="N391" s="12">
        <f t="shared" si="35"/>
        <v>1.6260162601626016</v>
      </c>
    </row>
    <row r="392" spans="1:14" ht="15.75">
      <c r="A392" s="7">
        <v>7</v>
      </c>
      <c r="B392" s="8">
        <v>42955</v>
      </c>
      <c r="C392" s="6" t="s">
        <v>244</v>
      </c>
      <c r="D392" s="6" t="s">
        <v>21</v>
      </c>
      <c r="E392" s="6" t="s">
        <v>47</v>
      </c>
      <c r="F392" s="9">
        <v>1715</v>
      </c>
      <c r="G392" s="9">
        <v>1660</v>
      </c>
      <c r="H392" s="9">
        <v>1745</v>
      </c>
      <c r="I392" s="9">
        <v>1775</v>
      </c>
      <c r="J392" s="9">
        <v>1799</v>
      </c>
      <c r="K392" s="9">
        <v>1660</v>
      </c>
      <c r="L392" s="10">
        <f t="shared" si="33"/>
        <v>58.309037900874635</v>
      </c>
      <c r="M392" s="11">
        <f t="shared" si="34"/>
        <v>-3206.997084548105</v>
      </c>
      <c r="N392" s="12">
        <f>M392/(L392)/F392%</f>
        <v>-3.2069970845481053</v>
      </c>
    </row>
    <row r="393" spans="1:14" ht="15.75">
      <c r="A393" s="7">
        <v>8</v>
      </c>
      <c r="B393" s="8">
        <v>42954</v>
      </c>
      <c r="C393" s="6" t="s">
        <v>244</v>
      </c>
      <c r="D393" s="6" t="s">
        <v>21</v>
      </c>
      <c r="E393" s="6" t="s">
        <v>278</v>
      </c>
      <c r="F393" s="9">
        <v>812</v>
      </c>
      <c r="G393" s="9">
        <v>788</v>
      </c>
      <c r="H393" s="9">
        <v>826</v>
      </c>
      <c r="I393" s="9">
        <v>840</v>
      </c>
      <c r="J393" s="9">
        <v>854</v>
      </c>
      <c r="K393" s="9">
        <v>812</v>
      </c>
      <c r="L393" s="10">
        <f t="shared" si="33"/>
        <v>123.15270935960591</v>
      </c>
      <c r="M393" s="11">
        <f t="shared" si="34"/>
        <v>0</v>
      </c>
      <c r="N393" s="12">
        <f t="shared" si="35"/>
        <v>0</v>
      </c>
    </row>
    <row r="394" spans="1:14" ht="15.75">
      <c r="A394" s="7"/>
      <c r="B394" s="8"/>
      <c r="C394" s="6"/>
      <c r="D394" s="6"/>
      <c r="E394" s="6"/>
      <c r="F394" s="9"/>
      <c r="G394" s="9"/>
      <c r="H394" s="9"/>
      <c r="I394" s="9"/>
      <c r="J394" s="9"/>
      <c r="K394" s="9"/>
      <c r="L394" s="10"/>
      <c r="M394" s="11"/>
      <c r="N394" s="12"/>
    </row>
    <row r="395" spans="1:14" ht="15.75">
      <c r="A395" s="13" t="s">
        <v>26</v>
      </c>
      <c r="B395" s="14"/>
      <c r="C395" s="15"/>
      <c r="D395" s="16"/>
      <c r="E395" s="17"/>
      <c r="F395" s="17"/>
      <c r="G395" s="18"/>
      <c r="H395" s="19"/>
      <c r="I395" s="19"/>
      <c r="J395" s="19"/>
      <c r="K395" s="20"/>
      <c r="L395" s="21"/>
      <c r="M395" s="1"/>
      <c r="N395" s="22"/>
    </row>
    <row r="396" spans="1:14" ht="15.75">
      <c r="A396" s="13" t="s">
        <v>27</v>
      </c>
      <c r="B396" s="23"/>
      <c r="C396" s="15"/>
      <c r="D396" s="16"/>
      <c r="E396" s="17"/>
      <c r="F396" s="17"/>
      <c r="G396" s="18"/>
      <c r="H396" s="17"/>
      <c r="I396" s="17"/>
      <c r="J396" s="17"/>
      <c r="K396" s="20"/>
      <c r="L396" s="21"/>
      <c r="M396" s="1"/>
      <c r="N396" s="1"/>
    </row>
    <row r="397" spans="1:14" ht="15.75">
      <c r="A397" s="13" t="s">
        <v>27</v>
      </c>
      <c r="B397" s="23"/>
      <c r="C397" s="24"/>
      <c r="D397" s="25"/>
      <c r="E397" s="26"/>
      <c r="F397" s="26"/>
      <c r="G397" s="27"/>
      <c r="H397" s="26"/>
      <c r="I397" s="26"/>
      <c r="J397" s="26"/>
      <c r="K397" s="26"/>
      <c r="L397" s="21"/>
      <c r="M397" s="21"/>
      <c r="N397" s="21"/>
    </row>
    <row r="398" spans="1:14" ht="16.5" thickBot="1">
      <c r="A398" s="28"/>
      <c r="B398" s="23"/>
      <c r="C398" s="26"/>
      <c r="D398" s="26"/>
      <c r="E398" s="26"/>
      <c r="F398" s="29"/>
      <c r="G398" s="30"/>
      <c r="H398" s="31" t="s">
        <v>28</v>
      </c>
      <c r="I398" s="31"/>
      <c r="J398" s="32"/>
      <c r="K398" s="32"/>
      <c r="L398" s="21"/>
      <c r="M398" s="21"/>
      <c r="N398" s="21"/>
    </row>
    <row r="399" spans="1:14" ht="15.75">
      <c r="A399" s="28"/>
      <c r="B399" s="23"/>
      <c r="C399" s="101" t="s">
        <v>29</v>
      </c>
      <c r="D399" s="101"/>
      <c r="E399" s="33">
        <v>8</v>
      </c>
      <c r="F399" s="34">
        <f>F400+F401+F402+F403+F404+F405</f>
        <v>87.5</v>
      </c>
      <c r="G399" s="35">
        <v>8</v>
      </c>
      <c r="H399" s="36">
        <f>G400/G399%</f>
        <v>75</v>
      </c>
      <c r="I399" s="36"/>
      <c r="J399" s="36"/>
      <c r="K399" s="2"/>
      <c r="L399" s="21"/>
      <c r="M399" s="1"/>
      <c r="N399" s="1"/>
    </row>
    <row r="400" spans="1:14" ht="15.75">
      <c r="A400" s="28"/>
      <c r="B400" s="23"/>
      <c r="C400" s="99" t="s">
        <v>30</v>
      </c>
      <c r="D400" s="99"/>
      <c r="E400" s="37">
        <v>6</v>
      </c>
      <c r="F400" s="38">
        <f>(E400/E399)*100</f>
        <v>75</v>
      </c>
      <c r="G400" s="35">
        <v>6</v>
      </c>
      <c r="H400" s="32"/>
      <c r="I400" s="32"/>
      <c r="J400" s="26"/>
      <c r="K400" s="32"/>
      <c r="L400" s="1"/>
      <c r="M400" s="26" t="s">
        <v>31</v>
      </c>
      <c r="N400" s="26"/>
    </row>
    <row r="401" spans="1:14" ht="15.75">
      <c r="A401" s="39"/>
      <c r="B401" s="23"/>
      <c r="C401" s="99" t="s">
        <v>32</v>
      </c>
      <c r="D401" s="99"/>
      <c r="E401" s="37">
        <v>0</v>
      </c>
      <c r="F401" s="38">
        <f>(E401/E399)*100</f>
        <v>0</v>
      </c>
      <c r="G401" s="40"/>
      <c r="H401" s="35"/>
      <c r="I401" s="35"/>
      <c r="J401" s="26"/>
      <c r="K401" s="32"/>
      <c r="L401" s="21"/>
      <c r="M401" s="24"/>
      <c r="N401" s="24"/>
    </row>
    <row r="402" spans="1:14" ht="15.75">
      <c r="A402" s="39"/>
      <c r="B402" s="23"/>
      <c r="C402" s="99" t="s">
        <v>33</v>
      </c>
      <c r="D402" s="99"/>
      <c r="E402" s="37">
        <v>0</v>
      </c>
      <c r="F402" s="38">
        <f>(E402/E399)*100</f>
        <v>0</v>
      </c>
      <c r="G402" s="40"/>
      <c r="H402" s="35"/>
      <c r="I402" s="35"/>
      <c r="J402" s="26"/>
      <c r="K402" s="32"/>
      <c r="L402" s="21"/>
      <c r="M402" s="21"/>
      <c r="N402" s="21"/>
    </row>
    <row r="403" spans="1:14" ht="15.75">
      <c r="A403" s="39"/>
      <c r="B403" s="23"/>
      <c r="C403" s="99" t="s">
        <v>34</v>
      </c>
      <c r="D403" s="99"/>
      <c r="E403" s="37">
        <v>1</v>
      </c>
      <c r="F403" s="38">
        <f>(E403/E399)*100</f>
        <v>12.5</v>
      </c>
      <c r="G403" s="40"/>
      <c r="H403" s="26" t="s">
        <v>35</v>
      </c>
      <c r="I403" s="26"/>
      <c r="J403" s="41"/>
      <c r="K403" s="32"/>
      <c r="L403" s="21"/>
      <c r="M403" s="21"/>
      <c r="N403" s="21"/>
    </row>
    <row r="404" spans="1:14" ht="15.75">
      <c r="A404" s="39"/>
      <c r="B404" s="23"/>
      <c r="C404" s="99" t="s">
        <v>36</v>
      </c>
      <c r="D404" s="99"/>
      <c r="E404" s="37">
        <v>1</v>
      </c>
      <c r="F404" s="38">
        <v>0</v>
      </c>
      <c r="G404" s="40"/>
      <c r="H404" s="26"/>
      <c r="I404" s="26"/>
      <c r="J404" s="41"/>
      <c r="K404" s="32"/>
      <c r="L404" s="21"/>
      <c r="M404" s="21"/>
      <c r="N404" s="21"/>
    </row>
    <row r="405" spans="1:14" ht="16.5" thickBot="1">
      <c r="A405" s="39"/>
      <c r="B405" s="23"/>
      <c r="C405" s="100" t="s">
        <v>37</v>
      </c>
      <c r="D405" s="100"/>
      <c r="E405" s="42"/>
      <c r="F405" s="43">
        <f>(E405/E399)*100</f>
        <v>0</v>
      </c>
      <c r="G405" s="40"/>
      <c r="H405" s="26"/>
      <c r="I405" s="26"/>
      <c r="J405" s="2"/>
      <c r="K405" s="2"/>
      <c r="L405" s="1"/>
      <c r="M405" s="21"/>
      <c r="N405" s="21"/>
    </row>
    <row r="406" spans="1:14" ht="15.75">
      <c r="A406" s="39"/>
      <c r="B406" s="14"/>
      <c r="C406" s="24"/>
      <c r="D406" s="44"/>
      <c r="E406" s="26"/>
      <c r="F406" s="26"/>
      <c r="G406" s="27"/>
      <c r="H406" s="32"/>
      <c r="I406" s="32"/>
      <c r="J406" s="32"/>
      <c r="K406" s="29"/>
      <c r="L406" s="21"/>
      <c r="M406" s="1"/>
      <c r="N406" s="1"/>
    </row>
    <row r="407" spans="1:14" ht="15.75">
      <c r="A407" s="45" t="s">
        <v>38</v>
      </c>
      <c r="B407" s="14"/>
      <c r="C407" s="15"/>
      <c r="D407" s="15"/>
      <c r="E407" s="17"/>
      <c r="F407" s="17"/>
      <c r="G407" s="46"/>
      <c r="H407" s="47"/>
      <c r="I407" s="47"/>
      <c r="J407" s="47"/>
      <c r="K407" s="17"/>
      <c r="L407" s="21"/>
      <c r="M407" s="44"/>
      <c r="N407" s="44"/>
    </row>
    <row r="408" spans="1:14" ht="15.75">
      <c r="A408" s="16" t="s">
        <v>39</v>
      </c>
      <c r="B408" s="14"/>
      <c r="C408" s="48"/>
      <c r="D408" s="49"/>
      <c r="E408" s="50"/>
      <c r="F408" s="47"/>
      <c r="G408" s="46"/>
      <c r="H408" s="47"/>
      <c r="I408" s="47"/>
      <c r="J408" s="47"/>
      <c r="K408" s="17"/>
      <c r="L408" s="21"/>
      <c r="M408" s="28"/>
      <c r="N408" s="28"/>
    </row>
    <row r="409" spans="1:14" ht="15.75">
      <c r="A409" s="16" t="s">
        <v>40</v>
      </c>
      <c r="B409" s="14"/>
      <c r="C409" s="15"/>
      <c r="D409" s="49"/>
      <c r="E409" s="50"/>
      <c r="F409" s="47"/>
      <c r="G409" s="46"/>
      <c r="H409" s="51"/>
      <c r="I409" s="51"/>
      <c r="J409" s="51"/>
      <c r="K409" s="17"/>
      <c r="L409" s="21"/>
      <c r="M409" s="21"/>
      <c r="N409" s="21"/>
    </row>
    <row r="410" spans="1:14" ht="15.75">
      <c r="A410" s="16" t="s">
        <v>41</v>
      </c>
      <c r="B410" s="48"/>
      <c r="C410" s="15"/>
      <c r="D410" s="49"/>
      <c r="E410" s="50"/>
      <c r="F410" s="47"/>
      <c r="G410" s="52"/>
      <c r="H410" s="51"/>
      <c r="I410" s="51"/>
      <c r="J410" s="51"/>
      <c r="K410" s="17"/>
      <c r="L410" s="21"/>
      <c r="M410" s="21"/>
      <c r="N410" s="21"/>
    </row>
    <row r="411" spans="1:14" ht="15.75">
      <c r="A411" s="16" t="s">
        <v>42</v>
      </c>
      <c r="B411" s="39"/>
      <c r="C411" s="15"/>
      <c r="D411" s="53"/>
      <c r="E411" s="47"/>
      <c r="F411" s="47"/>
      <c r="G411" s="52"/>
      <c r="H411" s="51"/>
      <c r="I411" s="51"/>
      <c r="J411" s="51"/>
      <c r="K411" s="47"/>
      <c r="L411" s="21"/>
      <c r="M411" s="21"/>
      <c r="N411" s="21"/>
    </row>
    <row r="412" ht="15.75" thickBot="1"/>
    <row r="413" spans="1:14" ht="15.75" thickBot="1">
      <c r="A413" s="89" t="s">
        <v>0</v>
      </c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</row>
    <row r="414" spans="1:14" ht="15.75" thickBo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</row>
    <row r="415" spans="1:14" ht="15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</row>
    <row r="416" spans="1:14" ht="15.75">
      <c r="A416" s="90" t="s">
        <v>1</v>
      </c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</row>
    <row r="417" spans="1:14" ht="15.75">
      <c r="A417" s="90" t="s">
        <v>2</v>
      </c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</row>
    <row r="418" spans="1:14" ht="16.5" thickBot="1">
      <c r="A418" s="91" t="s">
        <v>3</v>
      </c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</row>
    <row r="419" spans="1:14" ht="15" customHeight="1">
      <c r="A419" s="92" t="s">
        <v>263</v>
      </c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</row>
    <row r="420" spans="1:14" ht="15.75">
      <c r="A420" s="92" t="s">
        <v>5</v>
      </c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</row>
    <row r="421" spans="1:14" ht="15.75" customHeight="1">
      <c r="A421" s="87" t="s">
        <v>6</v>
      </c>
      <c r="B421" s="82" t="s">
        <v>7</v>
      </c>
      <c r="C421" s="82" t="s">
        <v>8</v>
      </c>
      <c r="D421" s="87" t="s">
        <v>9</v>
      </c>
      <c r="E421" s="82" t="s">
        <v>10</v>
      </c>
      <c r="F421" s="82" t="s">
        <v>11</v>
      </c>
      <c r="G421" s="82" t="s">
        <v>12</v>
      </c>
      <c r="H421" s="82" t="s">
        <v>13</v>
      </c>
      <c r="I421" s="82" t="s">
        <v>14</v>
      </c>
      <c r="J421" s="82" t="s">
        <v>15</v>
      </c>
      <c r="K421" s="85" t="s">
        <v>16</v>
      </c>
      <c r="L421" s="82" t="s">
        <v>17</v>
      </c>
      <c r="M421" s="82" t="s">
        <v>18</v>
      </c>
      <c r="N421" s="82" t="s">
        <v>19</v>
      </c>
    </row>
    <row r="422" spans="1:14" ht="15">
      <c r="A422" s="87"/>
      <c r="B422" s="82"/>
      <c r="C422" s="82"/>
      <c r="D422" s="87"/>
      <c r="E422" s="82"/>
      <c r="F422" s="82"/>
      <c r="G422" s="82"/>
      <c r="H422" s="82"/>
      <c r="I422" s="82"/>
      <c r="J422" s="82"/>
      <c r="K422" s="85"/>
      <c r="L422" s="82"/>
      <c r="M422" s="82"/>
      <c r="N422" s="82"/>
    </row>
    <row r="423" spans="1:14" ht="15.75">
      <c r="A423" s="7">
        <v>1</v>
      </c>
      <c r="B423" s="8">
        <v>42943</v>
      </c>
      <c r="C423" s="6" t="s">
        <v>244</v>
      </c>
      <c r="D423" s="6" t="s">
        <v>21</v>
      </c>
      <c r="E423" s="6" t="s">
        <v>80</v>
      </c>
      <c r="F423" s="9">
        <v>1700</v>
      </c>
      <c r="G423" s="9">
        <v>1670</v>
      </c>
      <c r="H423" s="9">
        <v>1720</v>
      </c>
      <c r="I423" s="9">
        <v>1740</v>
      </c>
      <c r="J423" s="9">
        <v>1760</v>
      </c>
      <c r="K423" s="9">
        <v>1760</v>
      </c>
      <c r="L423" s="10">
        <f>100000/F423</f>
        <v>58.8235294117647</v>
      </c>
      <c r="M423" s="11">
        <f>IF(D423="BUY",(K423-F423)*(L423),(F423-K423)*(L423))</f>
        <v>3529.411764705882</v>
      </c>
      <c r="N423" s="12">
        <f>M423/(L423)/F423%</f>
        <v>3.5294117647058822</v>
      </c>
    </row>
    <row r="424" spans="1:14" ht="15.75">
      <c r="A424" s="7">
        <v>2</v>
      </c>
      <c r="B424" s="8">
        <v>42937</v>
      </c>
      <c r="C424" s="6" t="s">
        <v>244</v>
      </c>
      <c r="D424" s="6" t="s">
        <v>21</v>
      </c>
      <c r="E424" s="6" t="s">
        <v>65</v>
      </c>
      <c r="F424" s="9">
        <v>245</v>
      </c>
      <c r="G424" s="9">
        <v>235</v>
      </c>
      <c r="H424" s="9">
        <v>250</v>
      </c>
      <c r="I424" s="9">
        <v>255</v>
      </c>
      <c r="J424" s="9">
        <v>260</v>
      </c>
      <c r="K424" s="9">
        <v>235</v>
      </c>
      <c r="L424" s="10">
        <f>100000/F424</f>
        <v>408.16326530612247</v>
      </c>
      <c r="M424" s="11">
        <f>IF(D424="BUY",(K424-F424)*(L424),(F424-K424)*(L424))</f>
        <v>-4081.6326530612246</v>
      </c>
      <c r="N424" s="12">
        <f>M424/(L424)/F424%</f>
        <v>-4.081632653061225</v>
      </c>
    </row>
    <row r="425" spans="1:14" ht="15.75">
      <c r="A425" s="7">
        <v>3</v>
      </c>
      <c r="B425" s="8">
        <v>42936</v>
      </c>
      <c r="C425" s="6" t="s">
        <v>244</v>
      </c>
      <c r="D425" s="6" t="s">
        <v>21</v>
      </c>
      <c r="E425" s="6" t="s">
        <v>264</v>
      </c>
      <c r="F425" s="9">
        <v>680</v>
      </c>
      <c r="G425" s="9">
        <v>660</v>
      </c>
      <c r="H425" s="9">
        <v>690</v>
      </c>
      <c r="I425" s="9">
        <v>700</v>
      </c>
      <c r="J425" s="9">
        <v>710</v>
      </c>
      <c r="K425" s="9">
        <v>710</v>
      </c>
      <c r="L425" s="10">
        <f>100000/F425</f>
        <v>147.05882352941177</v>
      </c>
      <c r="M425" s="11">
        <f>IF(D425="BUY",(K425-F425)*(L425),(F425-K425)*(L425))</f>
        <v>4411.764705882353</v>
      </c>
      <c r="N425" s="12">
        <f>M425/(L425)/F425%</f>
        <v>4.411764705882353</v>
      </c>
    </row>
    <row r="426" spans="1:14" ht="15.75">
      <c r="A426" s="7">
        <v>4</v>
      </c>
      <c r="B426" s="8">
        <v>42935</v>
      </c>
      <c r="C426" s="6" t="s">
        <v>244</v>
      </c>
      <c r="D426" s="6" t="s">
        <v>21</v>
      </c>
      <c r="E426" s="6" t="s">
        <v>55</v>
      </c>
      <c r="F426" s="9">
        <v>131.5</v>
      </c>
      <c r="G426" s="9">
        <v>128</v>
      </c>
      <c r="H426" s="9">
        <v>134</v>
      </c>
      <c r="I426" s="9">
        <v>136.5</v>
      </c>
      <c r="J426" s="9">
        <v>139</v>
      </c>
      <c r="K426" s="9">
        <v>128</v>
      </c>
      <c r="L426" s="10">
        <f>100000/F426</f>
        <v>760.4562737642585</v>
      </c>
      <c r="M426" s="11">
        <f>IF(D426="BUY",(K426-F426)*(L426),(F426-K426)*(L426))</f>
        <v>-2661.596958174905</v>
      </c>
      <c r="N426" s="12">
        <f>M426/(L426)/F426%</f>
        <v>-2.6615969581749055</v>
      </c>
    </row>
    <row r="427" spans="1:14" ht="15.75">
      <c r="A427" s="7"/>
      <c r="B427" s="8"/>
      <c r="C427" s="6"/>
      <c r="D427" s="6"/>
      <c r="E427" s="6"/>
      <c r="F427" s="9"/>
      <c r="G427" s="9"/>
      <c r="H427" s="9"/>
      <c r="I427" s="9"/>
      <c r="J427" s="9"/>
      <c r="K427" s="9"/>
      <c r="L427" s="10"/>
      <c r="M427" s="11"/>
      <c r="N427" s="12"/>
    </row>
    <row r="428" spans="1:14" ht="15.75">
      <c r="A428" s="13" t="s">
        <v>26</v>
      </c>
      <c r="B428" s="14"/>
      <c r="C428" s="15"/>
      <c r="D428" s="16"/>
      <c r="E428" s="17"/>
      <c r="F428" s="17"/>
      <c r="G428" s="18"/>
      <c r="H428" s="19"/>
      <c r="I428" s="19"/>
      <c r="J428" s="19"/>
      <c r="K428" s="20"/>
      <c r="L428" s="21"/>
      <c r="M428" s="1"/>
      <c r="N428" s="22"/>
    </row>
    <row r="429" spans="1:14" ht="15.75">
      <c r="A429" s="13" t="s">
        <v>27</v>
      </c>
      <c r="B429" s="23"/>
      <c r="C429" s="15"/>
      <c r="D429" s="16"/>
      <c r="E429" s="17"/>
      <c r="F429" s="17"/>
      <c r="G429" s="18"/>
      <c r="H429" s="17"/>
      <c r="I429" s="17"/>
      <c r="J429" s="17"/>
      <c r="K429" s="20"/>
      <c r="L429" s="21"/>
      <c r="M429" s="1"/>
      <c r="N429" s="1"/>
    </row>
    <row r="430" spans="1:14" ht="15.75" customHeight="1">
      <c r="A430" s="13" t="s">
        <v>27</v>
      </c>
      <c r="B430" s="23"/>
      <c r="C430" s="24"/>
      <c r="D430" s="25"/>
      <c r="E430" s="26"/>
      <c r="F430" s="26"/>
      <c r="G430" s="27"/>
      <c r="H430" s="26"/>
      <c r="I430" s="26"/>
      <c r="J430" s="26"/>
      <c r="K430" s="26"/>
      <c r="L430" s="21"/>
      <c r="M430" s="21"/>
      <c r="N430" s="21"/>
    </row>
    <row r="431" spans="1:14" ht="16.5" thickBot="1">
      <c r="A431" s="28"/>
      <c r="B431" s="23"/>
      <c r="C431" s="26"/>
      <c r="D431" s="26"/>
      <c r="E431" s="26"/>
      <c r="F431" s="29"/>
      <c r="G431" s="30"/>
      <c r="H431" s="31" t="s">
        <v>28</v>
      </c>
      <c r="I431" s="31"/>
      <c r="J431" s="32"/>
      <c r="K431" s="32"/>
      <c r="L431" s="21"/>
      <c r="M431" s="21"/>
      <c r="N431" s="21"/>
    </row>
    <row r="432" spans="1:14" ht="15.75" customHeight="1">
      <c r="A432" s="28"/>
      <c r="B432" s="23"/>
      <c r="C432" s="101" t="s">
        <v>29</v>
      </c>
      <c r="D432" s="101"/>
      <c r="E432" s="33">
        <v>4</v>
      </c>
      <c r="F432" s="34">
        <f>F433+F434+F435+F436+F437+F438</f>
        <v>100</v>
      </c>
      <c r="G432" s="35">
        <v>4</v>
      </c>
      <c r="H432" s="36">
        <f>G433/G432%</f>
        <v>50</v>
      </c>
      <c r="I432" s="36"/>
      <c r="J432" s="36"/>
      <c r="K432" s="2"/>
      <c r="L432" s="21"/>
      <c r="M432" s="1"/>
      <c r="N432" s="1"/>
    </row>
    <row r="433" spans="1:14" ht="15.75" customHeight="1">
      <c r="A433" s="28"/>
      <c r="B433" s="23"/>
      <c r="C433" s="99" t="s">
        <v>30</v>
      </c>
      <c r="D433" s="99"/>
      <c r="E433" s="37">
        <v>2</v>
      </c>
      <c r="F433" s="38">
        <f>(E433/E432)*100</f>
        <v>50</v>
      </c>
      <c r="G433" s="35">
        <v>2</v>
      </c>
      <c r="H433" s="32"/>
      <c r="I433" s="32"/>
      <c r="J433" s="26"/>
      <c r="K433" s="32"/>
      <c r="L433" s="1"/>
      <c r="M433" s="26" t="s">
        <v>31</v>
      </c>
      <c r="N433" s="26"/>
    </row>
    <row r="434" spans="1:14" ht="15.75" customHeight="1">
      <c r="A434" s="39"/>
      <c r="B434" s="23"/>
      <c r="C434" s="99" t="s">
        <v>32</v>
      </c>
      <c r="D434" s="99"/>
      <c r="E434" s="37">
        <v>0</v>
      </c>
      <c r="F434" s="38">
        <f>(E434/E432)*100</f>
        <v>0</v>
      </c>
      <c r="G434" s="40"/>
      <c r="H434" s="35"/>
      <c r="I434" s="35"/>
      <c r="J434" s="26"/>
      <c r="K434" s="32"/>
      <c r="L434" s="21"/>
      <c r="M434" s="24"/>
      <c r="N434" s="24"/>
    </row>
    <row r="435" spans="1:14" ht="15.75" customHeight="1">
      <c r="A435" s="39"/>
      <c r="B435" s="23"/>
      <c r="C435" s="99" t="s">
        <v>33</v>
      </c>
      <c r="D435" s="99"/>
      <c r="E435" s="37">
        <v>0</v>
      </c>
      <c r="F435" s="38">
        <f>(E435/E432)*100</f>
        <v>0</v>
      </c>
      <c r="G435" s="40"/>
      <c r="H435" s="35"/>
      <c r="I435" s="35"/>
      <c r="J435" s="26"/>
      <c r="K435" s="32"/>
      <c r="L435" s="21"/>
      <c r="M435" s="21"/>
      <c r="N435" s="21"/>
    </row>
    <row r="436" spans="1:14" ht="16.5" customHeight="1">
      <c r="A436" s="39"/>
      <c r="B436" s="23"/>
      <c r="C436" s="99" t="s">
        <v>34</v>
      </c>
      <c r="D436" s="99"/>
      <c r="E436" s="37">
        <v>2</v>
      </c>
      <c r="F436" s="38">
        <f>(E436/E432)*100</f>
        <v>50</v>
      </c>
      <c r="G436" s="40"/>
      <c r="H436" s="26" t="s">
        <v>35</v>
      </c>
      <c r="I436" s="26"/>
      <c r="J436" s="41"/>
      <c r="K436" s="32"/>
      <c r="L436" s="21"/>
      <c r="M436" s="21"/>
      <c r="N436" s="21"/>
    </row>
    <row r="437" spans="1:14" ht="15.75">
      <c r="A437" s="39"/>
      <c r="B437" s="23"/>
      <c r="C437" s="99" t="s">
        <v>36</v>
      </c>
      <c r="D437" s="99"/>
      <c r="E437" s="37">
        <v>0</v>
      </c>
      <c r="F437" s="38">
        <v>0</v>
      </c>
      <c r="G437" s="40"/>
      <c r="H437" s="26"/>
      <c r="I437" s="26"/>
      <c r="J437" s="41"/>
      <c r="K437" s="32"/>
      <c r="L437" s="21"/>
      <c r="M437" s="21"/>
      <c r="N437" s="21"/>
    </row>
    <row r="438" spans="1:14" ht="16.5" thickBot="1">
      <c r="A438" s="39"/>
      <c r="B438" s="23"/>
      <c r="C438" s="100" t="s">
        <v>37</v>
      </c>
      <c r="D438" s="100"/>
      <c r="E438" s="42"/>
      <c r="F438" s="43">
        <f>(E438/E432)*100</f>
        <v>0</v>
      </c>
      <c r="G438" s="40"/>
      <c r="H438" s="26"/>
      <c r="I438" s="26"/>
      <c r="J438" s="2"/>
      <c r="K438" s="2"/>
      <c r="L438" s="1"/>
      <c r="M438" s="21"/>
      <c r="N438" s="21"/>
    </row>
    <row r="439" spans="1:14" ht="15.75">
      <c r="A439" s="45" t="s">
        <v>38</v>
      </c>
      <c r="B439" s="14"/>
      <c r="C439" s="15"/>
      <c r="D439" s="15"/>
      <c r="E439" s="17"/>
      <c r="F439" s="17"/>
      <c r="G439" s="46"/>
      <c r="H439" s="47"/>
      <c r="I439" s="47"/>
      <c r="J439" s="47"/>
      <c r="K439" s="17"/>
      <c r="L439" s="21"/>
      <c r="M439" s="44"/>
      <c r="N439" s="44"/>
    </row>
    <row r="440" spans="1:14" ht="15.75">
      <c r="A440" s="16" t="s">
        <v>39</v>
      </c>
      <c r="B440" s="14"/>
      <c r="C440" s="48"/>
      <c r="D440" s="49"/>
      <c r="E440" s="50"/>
      <c r="F440" s="47"/>
      <c r="G440" s="46"/>
      <c r="H440" s="47"/>
      <c r="I440" s="47"/>
      <c r="J440" s="47"/>
      <c r="K440" s="17"/>
      <c r="L440" s="21"/>
      <c r="M440" s="28"/>
      <c r="N440" s="28"/>
    </row>
    <row r="441" spans="1:14" ht="15.75">
      <c r="A441" s="16" t="s">
        <v>40</v>
      </c>
      <c r="B441" s="14"/>
      <c r="C441" s="15"/>
      <c r="D441" s="49"/>
      <c r="E441" s="50"/>
      <c r="F441" s="47"/>
      <c r="G441" s="46"/>
      <c r="H441" s="51"/>
      <c r="I441" s="51"/>
      <c r="J441" s="51"/>
      <c r="K441" s="17"/>
      <c r="L441" s="21"/>
      <c r="M441" s="21"/>
      <c r="N441" s="21"/>
    </row>
    <row r="442" spans="1:14" ht="15.75">
      <c r="A442" s="16" t="s">
        <v>41</v>
      </c>
      <c r="B442" s="48"/>
      <c r="C442" s="15"/>
      <c r="D442" s="49"/>
      <c r="E442" s="50"/>
      <c r="F442" s="47"/>
      <c r="G442" s="52"/>
      <c r="H442" s="51"/>
      <c r="I442" s="51"/>
      <c r="J442" s="51"/>
      <c r="K442" s="17"/>
      <c r="L442" s="21"/>
      <c r="M442" s="21"/>
      <c r="N442" s="21"/>
    </row>
    <row r="443" spans="1:14" ht="15.75">
      <c r="A443" s="16" t="s">
        <v>42</v>
      </c>
      <c r="B443" s="39"/>
      <c r="C443" s="15"/>
      <c r="D443" s="53"/>
      <c r="E443" s="47"/>
      <c r="F443" s="47"/>
      <c r="G443" s="52"/>
      <c r="H443" s="51"/>
      <c r="I443" s="51"/>
      <c r="J443" s="51"/>
      <c r="K443" s="47"/>
      <c r="L443" s="21"/>
      <c r="M443" s="21"/>
      <c r="N443" s="21"/>
    </row>
    <row r="444" ht="15.75" thickBot="1"/>
    <row r="445" spans="1:14" ht="15.75" thickBot="1">
      <c r="A445" s="89" t="s">
        <v>0</v>
      </c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</row>
    <row r="446" spans="1:14" ht="15.75" thickBo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</row>
    <row r="447" spans="1:14" ht="15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</row>
    <row r="448" spans="1:14" ht="15.75">
      <c r="A448" s="90" t="s">
        <v>1</v>
      </c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</row>
    <row r="449" spans="1:14" ht="15.75">
      <c r="A449" s="90" t="s">
        <v>2</v>
      </c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</row>
    <row r="450" spans="1:14" ht="16.5" thickBot="1">
      <c r="A450" s="91" t="s">
        <v>3</v>
      </c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</row>
    <row r="451" spans="1:14" ht="15.75">
      <c r="A451" s="54"/>
      <c r="B451" s="54"/>
      <c r="C451" s="54"/>
      <c r="D451" s="55"/>
      <c r="E451" s="56"/>
      <c r="F451" s="57"/>
      <c r="G451" s="56"/>
      <c r="H451" s="56"/>
      <c r="I451" s="56"/>
      <c r="J451" s="56"/>
      <c r="K451" s="55"/>
      <c r="L451" s="55"/>
      <c r="M451" s="55"/>
      <c r="N451" s="55"/>
    </row>
    <row r="452" spans="1:14" ht="15.75">
      <c r="A452" s="92" t="s">
        <v>265</v>
      </c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</row>
    <row r="453" spans="1:14" ht="15.75">
      <c r="A453" s="92" t="s">
        <v>5</v>
      </c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</row>
    <row r="454" spans="1:14" ht="15.75" customHeight="1">
      <c r="A454" s="87" t="s">
        <v>6</v>
      </c>
      <c r="B454" s="82" t="s">
        <v>7</v>
      </c>
      <c r="C454" s="82" t="s">
        <v>8</v>
      </c>
      <c r="D454" s="87" t="s">
        <v>9</v>
      </c>
      <c r="E454" s="82" t="s">
        <v>10</v>
      </c>
      <c r="F454" s="93" t="s">
        <v>11</v>
      </c>
      <c r="G454" s="93" t="s">
        <v>12</v>
      </c>
      <c r="H454" s="82" t="s">
        <v>13</v>
      </c>
      <c r="I454" s="82" t="s">
        <v>14</v>
      </c>
      <c r="J454" s="82" t="s">
        <v>15</v>
      </c>
      <c r="K454" s="94" t="s">
        <v>16</v>
      </c>
      <c r="L454" s="82" t="s">
        <v>17</v>
      </c>
      <c r="M454" s="82" t="s">
        <v>18</v>
      </c>
      <c r="N454" s="82" t="s">
        <v>19</v>
      </c>
    </row>
    <row r="455" spans="1:14" ht="15">
      <c r="A455" s="87"/>
      <c r="B455" s="82"/>
      <c r="C455" s="82"/>
      <c r="D455" s="87"/>
      <c r="E455" s="82"/>
      <c r="F455" s="93"/>
      <c r="G455" s="93"/>
      <c r="H455" s="82"/>
      <c r="I455" s="82"/>
      <c r="J455" s="82"/>
      <c r="K455" s="94"/>
      <c r="L455" s="82"/>
      <c r="M455" s="82"/>
      <c r="N455" s="82"/>
    </row>
    <row r="456" spans="1:14" ht="15.75">
      <c r="A456" s="7">
        <v>1</v>
      </c>
      <c r="B456" s="8">
        <v>42908</v>
      </c>
      <c r="C456" s="6" t="s">
        <v>244</v>
      </c>
      <c r="D456" s="6" t="s">
        <v>21</v>
      </c>
      <c r="E456" s="6" t="s">
        <v>266</v>
      </c>
      <c r="F456" s="9">
        <v>854</v>
      </c>
      <c r="G456" s="9">
        <v>830</v>
      </c>
      <c r="H456" s="9">
        <v>869</v>
      </c>
      <c r="I456" s="9">
        <v>885</v>
      </c>
      <c r="J456" s="9">
        <v>900</v>
      </c>
      <c r="K456" s="9">
        <v>830</v>
      </c>
      <c r="L456" s="10">
        <f>100000/F456</f>
        <v>117.096018735363</v>
      </c>
      <c r="M456" s="11">
        <f>IF(D456="BUY",(K456-F456)*(L456),(F456-K456)*(L456))</f>
        <v>-2810.304449648712</v>
      </c>
      <c r="N456" s="12">
        <f>M456/(L456)/F456%</f>
        <v>-2.810304449648712</v>
      </c>
    </row>
    <row r="457" spans="1:14" ht="15.75">
      <c r="A457" s="7">
        <v>2</v>
      </c>
      <c r="B457" s="8">
        <v>42842</v>
      </c>
      <c r="C457" s="6" t="s">
        <v>244</v>
      </c>
      <c r="D457" s="6" t="s">
        <v>21</v>
      </c>
      <c r="E457" s="6" t="s">
        <v>24</v>
      </c>
      <c r="F457" s="9">
        <v>1410</v>
      </c>
      <c r="G457" s="9">
        <v>1386</v>
      </c>
      <c r="H457" s="9">
        <v>1422</v>
      </c>
      <c r="I457" s="9">
        <v>1434</v>
      </c>
      <c r="J457" s="9">
        <v>1446</v>
      </c>
      <c r="K457" s="9">
        <v>1446</v>
      </c>
      <c r="L457" s="10">
        <f>100000/F457</f>
        <v>70.92198581560284</v>
      </c>
      <c r="M457" s="11">
        <f>IF(D457="BUY",(K457-F457)*(L457),(F457-K457)*(L457))</f>
        <v>2553.191489361702</v>
      </c>
      <c r="N457" s="12">
        <f>M457/(L457)/F457%</f>
        <v>2.5531914893617023</v>
      </c>
    </row>
    <row r="458" spans="1:14" ht="15.75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5.75">
      <c r="A459" s="1"/>
      <c r="B459" s="14"/>
      <c r="C459" s="1"/>
      <c r="D459" s="1"/>
      <c r="E459" s="1"/>
      <c r="F459" s="2"/>
      <c r="G459" s="3"/>
      <c r="H459" s="2"/>
      <c r="I459" s="2"/>
      <c r="J459" s="2"/>
      <c r="K459" s="2"/>
      <c r="L459" s="1"/>
      <c r="M459" s="1"/>
      <c r="N459" s="1"/>
    </row>
    <row r="460" spans="1:14" ht="15.75">
      <c r="A460" s="13" t="s">
        <v>26</v>
      </c>
      <c r="B460" s="14"/>
      <c r="C460" s="15"/>
      <c r="D460" s="16"/>
      <c r="E460" s="17"/>
      <c r="F460" s="17"/>
      <c r="G460" s="18"/>
      <c r="H460" s="19"/>
      <c r="I460" s="19"/>
      <c r="J460" s="19"/>
      <c r="K460" s="20"/>
      <c r="L460" s="21"/>
      <c r="M460" s="1"/>
      <c r="N460" s="22"/>
    </row>
    <row r="461" spans="1:14" ht="15.75">
      <c r="A461" s="13" t="s">
        <v>27</v>
      </c>
      <c r="B461" s="23"/>
      <c r="C461" s="15"/>
      <c r="D461" s="16"/>
      <c r="E461" s="17"/>
      <c r="F461" s="17"/>
      <c r="G461" s="18"/>
      <c r="H461" s="17"/>
      <c r="I461" s="17"/>
      <c r="J461" s="17"/>
      <c r="K461" s="20"/>
      <c r="L461" s="21"/>
      <c r="M461" s="1"/>
      <c r="N461" s="1"/>
    </row>
    <row r="462" spans="1:14" ht="15.75">
      <c r="A462" s="13" t="s">
        <v>27</v>
      </c>
      <c r="B462" s="23"/>
      <c r="C462" s="24"/>
      <c r="D462" s="25"/>
      <c r="E462" s="26"/>
      <c r="F462" s="26"/>
      <c r="G462" s="27"/>
      <c r="H462" s="26"/>
      <c r="I462" s="26"/>
      <c r="J462" s="26"/>
      <c r="K462" s="26"/>
      <c r="L462" s="21"/>
      <c r="M462" s="21"/>
      <c r="N462" s="21"/>
    </row>
    <row r="463" spans="1:14" ht="16.5" thickBot="1">
      <c r="A463" s="28"/>
      <c r="B463" s="23"/>
      <c r="C463" s="26"/>
      <c r="D463" s="26"/>
      <c r="E463" s="26"/>
      <c r="F463" s="29"/>
      <c r="G463" s="30"/>
      <c r="H463" s="31" t="s">
        <v>28</v>
      </c>
      <c r="I463" s="31"/>
      <c r="J463" s="32"/>
      <c r="K463" s="32"/>
      <c r="L463" s="21"/>
      <c r="M463" s="21"/>
      <c r="N463" s="21"/>
    </row>
    <row r="464" spans="1:14" ht="15.75">
      <c r="A464" s="28"/>
      <c r="B464" s="23"/>
      <c r="C464" s="101" t="s">
        <v>29</v>
      </c>
      <c r="D464" s="101"/>
      <c r="E464" s="33">
        <v>2</v>
      </c>
      <c r="F464" s="34">
        <f>F465+F466+F467+F468+F469+F470</f>
        <v>100</v>
      </c>
      <c r="G464" s="35">
        <v>2</v>
      </c>
      <c r="H464" s="36">
        <f>G465/G464%</f>
        <v>50</v>
      </c>
      <c r="I464" s="36"/>
      <c r="J464" s="36"/>
      <c r="K464" s="2"/>
      <c r="L464" s="21"/>
      <c r="M464" s="1"/>
      <c r="N464" s="1"/>
    </row>
    <row r="465" spans="1:14" ht="15.75">
      <c r="A465" s="28"/>
      <c r="B465" s="23"/>
      <c r="C465" s="99" t="s">
        <v>30</v>
      </c>
      <c r="D465" s="99"/>
      <c r="E465" s="37">
        <v>1</v>
      </c>
      <c r="F465" s="38">
        <f>(E465/E464)*100</f>
        <v>50</v>
      </c>
      <c r="G465" s="35">
        <v>1</v>
      </c>
      <c r="H465" s="32"/>
      <c r="I465" s="32"/>
      <c r="J465" s="26"/>
      <c r="K465" s="32"/>
      <c r="L465" s="1"/>
      <c r="M465" s="26" t="s">
        <v>31</v>
      </c>
      <c r="N465" s="26"/>
    </row>
    <row r="466" spans="1:14" ht="15.75">
      <c r="A466" s="39"/>
      <c r="B466" s="23"/>
      <c r="C466" s="99" t="s">
        <v>32</v>
      </c>
      <c r="D466" s="99"/>
      <c r="E466" s="37">
        <v>0</v>
      </c>
      <c r="F466" s="38">
        <f>(E466/E464)*100</f>
        <v>0</v>
      </c>
      <c r="G466" s="40"/>
      <c r="H466" s="35"/>
      <c r="I466" s="35"/>
      <c r="J466" s="26"/>
      <c r="K466" s="32"/>
      <c r="L466" s="21"/>
      <c r="M466" s="24"/>
      <c r="N466" s="24"/>
    </row>
    <row r="467" spans="1:14" ht="15.75">
      <c r="A467" s="39"/>
      <c r="B467" s="23"/>
      <c r="C467" s="99" t="s">
        <v>33</v>
      </c>
      <c r="D467" s="99"/>
      <c r="E467" s="37">
        <v>0</v>
      </c>
      <c r="F467" s="38">
        <f>(E467/E464)*100</f>
        <v>0</v>
      </c>
      <c r="G467" s="40"/>
      <c r="H467" s="35"/>
      <c r="I467" s="35"/>
      <c r="J467" s="26"/>
      <c r="K467" s="32"/>
      <c r="L467" s="21"/>
      <c r="M467" s="21"/>
      <c r="N467" s="21"/>
    </row>
    <row r="468" spans="1:14" ht="15.75">
      <c r="A468" s="39"/>
      <c r="B468" s="23"/>
      <c r="C468" s="99" t="s">
        <v>34</v>
      </c>
      <c r="D468" s="99"/>
      <c r="E468" s="37">
        <v>1</v>
      </c>
      <c r="F468" s="38">
        <f>(E468/E464)*100</f>
        <v>50</v>
      </c>
      <c r="G468" s="40"/>
      <c r="H468" s="26" t="s">
        <v>35</v>
      </c>
      <c r="I468" s="26"/>
      <c r="J468" s="41"/>
      <c r="K468" s="32"/>
      <c r="L468" s="21"/>
      <c r="M468" s="21"/>
      <c r="N468" s="21"/>
    </row>
    <row r="469" spans="1:14" ht="15.75">
      <c r="A469" s="39"/>
      <c r="B469" s="23"/>
      <c r="C469" s="99" t="s">
        <v>36</v>
      </c>
      <c r="D469" s="99"/>
      <c r="E469" s="37">
        <v>0</v>
      </c>
      <c r="F469" s="38">
        <v>0</v>
      </c>
      <c r="G469" s="40"/>
      <c r="H469" s="26"/>
      <c r="I469" s="26"/>
      <c r="J469" s="41"/>
      <c r="K469" s="32"/>
      <c r="L469" s="21"/>
      <c r="M469" s="21"/>
      <c r="N469" s="21"/>
    </row>
    <row r="470" spans="1:14" ht="16.5" thickBot="1">
      <c r="A470" s="39"/>
      <c r="B470" s="23"/>
      <c r="C470" s="100" t="s">
        <v>37</v>
      </c>
      <c r="D470" s="100"/>
      <c r="E470" s="42"/>
      <c r="F470" s="43">
        <f>(E470/E464)*100</f>
        <v>0</v>
      </c>
      <c r="G470" s="40"/>
      <c r="H470" s="26"/>
      <c r="I470" s="26"/>
      <c r="J470" s="2"/>
      <c r="K470" s="2"/>
      <c r="L470" s="1"/>
      <c r="M470" s="21"/>
      <c r="N470" s="21"/>
    </row>
    <row r="471" spans="1:14" ht="15.75">
      <c r="A471" s="39"/>
      <c r="B471" s="14"/>
      <c r="C471" s="24"/>
      <c r="D471" s="44"/>
      <c r="E471" s="26"/>
      <c r="F471" s="26"/>
      <c r="G471" s="27"/>
      <c r="H471" s="32"/>
      <c r="I471" s="32"/>
      <c r="J471" s="32"/>
      <c r="K471" s="29"/>
      <c r="L471" s="21"/>
      <c r="M471" s="1"/>
      <c r="N471" s="1"/>
    </row>
    <row r="472" spans="1:14" ht="15.75">
      <c r="A472" s="45" t="s">
        <v>38</v>
      </c>
      <c r="B472" s="14"/>
      <c r="C472" s="15"/>
      <c r="D472" s="15"/>
      <c r="E472" s="17"/>
      <c r="F472" s="17"/>
      <c r="G472" s="46"/>
      <c r="H472" s="47"/>
      <c r="I472" s="47"/>
      <c r="J472" s="47"/>
      <c r="K472" s="17"/>
      <c r="L472" s="21"/>
      <c r="M472" s="44"/>
      <c r="N472" s="44"/>
    </row>
    <row r="473" spans="1:14" ht="15.75">
      <c r="A473" s="16" t="s">
        <v>39</v>
      </c>
      <c r="B473" s="14"/>
      <c r="C473" s="48"/>
      <c r="D473" s="49"/>
      <c r="E473" s="50"/>
      <c r="F473" s="47"/>
      <c r="G473" s="46"/>
      <c r="H473" s="47"/>
      <c r="I473" s="47"/>
      <c r="J473" s="47"/>
      <c r="K473" s="17"/>
      <c r="L473" s="21"/>
      <c r="M473" s="28"/>
      <c r="N473" s="28"/>
    </row>
    <row r="474" spans="1:14" ht="15.75">
      <c r="A474" s="16" t="s">
        <v>40</v>
      </c>
      <c r="B474" s="14"/>
      <c r="C474" s="15"/>
      <c r="D474" s="49"/>
      <c r="E474" s="50"/>
      <c r="F474" s="47"/>
      <c r="G474" s="46"/>
      <c r="H474" s="51"/>
      <c r="I474" s="51"/>
      <c r="J474" s="51"/>
      <c r="K474" s="17"/>
      <c r="L474" s="21"/>
      <c r="M474" s="21"/>
      <c r="N474" s="21"/>
    </row>
    <row r="475" spans="1:14" ht="15.75">
      <c r="A475" s="16" t="s">
        <v>41</v>
      </c>
      <c r="B475" s="48"/>
      <c r="C475" s="15"/>
      <c r="D475" s="49"/>
      <c r="E475" s="50"/>
      <c r="F475" s="47"/>
      <c r="G475" s="52"/>
      <c r="H475" s="51"/>
      <c r="I475" s="51"/>
      <c r="J475" s="51"/>
      <c r="K475" s="17"/>
      <c r="L475" s="21"/>
      <c r="M475" s="21"/>
      <c r="N475" s="21"/>
    </row>
    <row r="476" spans="1:14" ht="15.75">
      <c r="A476" s="16" t="s">
        <v>42</v>
      </c>
      <c r="B476" s="39"/>
      <c r="C476" s="15"/>
      <c r="D476" s="53"/>
      <c r="E476" s="47"/>
      <c r="F476" s="47"/>
      <c r="G476" s="52"/>
      <c r="H476" s="51"/>
      <c r="I476" s="51"/>
      <c r="J476" s="51"/>
      <c r="K476" s="47"/>
      <c r="L476" s="21"/>
      <c r="M476" s="21"/>
      <c r="N476" s="21"/>
    </row>
  </sheetData>
  <sheetProtection selectLockedCells="1" selectUnlockedCells="1"/>
  <mergeCells count="324">
    <mergeCell ref="C32:D32"/>
    <mergeCell ref="C33:D33"/>
    <mergeCell ref="M10:M11"/>
    <mergeCell ref="N10:N11"/>
    <mergeCell ref="L10:L11"/>
    <mergeCell ref="C34:D34"/>
    <mergeCell ref="G10:G11"/>
    <mergeCell ref="H10:H11"/>
    <mergeCell ref="I10:I11"/>
    <mergeCell ref="J10:J11"/>
    <mergeCell ref="C28:D28"/>
    <mergeCell ref="C29:D29"/>
    <mergeCell ref="C30:D30"/>
    <mergeCell ref="C31:D31"/>
    <mergeCell ref="A10:A11"/>
    <mergeCell ref="B10:B11"/>
    <mergeCell ref="C10:C11"/>
    <mergeCell ref="D10:D11"/>
    <mergeCell ref="F10:F11"/>
    <mergeCell ref="A2:N4"/>
    <mergeCell ref="A5:N5"/>
    <mergeCell ref="A6:N6"/>
    <mergeCell ref="A7:N7"/>
    <mergeCell ref="A8:N8"/>
    <mergeCell ref="A9:N9"/>
    <mergeCell ref="K10:K11"/>
    <mergeCell ref="E10:E11"/>
    <mergeCell ref="C114:D114"/>
    <mergeCell ref="M92:M93"/>
    <mergeCell ref="N92:N93"/>
    <mergeCell ref="C108:D108"/>
    <mergeCell ref="C109:D109"/>
    <mergeCell ref="C110:D110"/>
    <mergeCell ref="C111:D111"/>
    <mergeCell ref="G92:G93"/>
    <mergeCell ref="E92:E93"/>
    <mergeCell ref="F92:F93"/>
    <mergeCell ref="H92:H93"/>
    <mergeCell ref="I92:I93"/>
    <mergeCell ref="C112:D112"/>
    <mergeCell ref="C113:D113"/>
    <mergeCell ref="A88:N88"/>
    <mergeCell ref="A89:N89"/>
    <mergeCell ref="A90:N90"/>
    <mergeCell ref="A91:N91"/>
    <mergeCell ref="K92:K93"/>
    <mergeCell ref="L92:L93"/>
    <mergeCell ref="A92:A93"/>
    <mergeCell ref="B92:B93"/>
    <mergeCell ref="C92:C93"/>
    <mergeCell ref="D92:D93"/>
    <mergeCell ref="C198:D198"/>
    <mergeCell ref="C199:D199"/>
    <mergeCell ref="C194:D194"/>
    <mergeCell ref="C195:D195"/>
    <mergeCell ref="C196:D196"/>
    <mergeCell ref="C197:D197"/>
    <mergeCell ref="M167:M168"/>
    <mergeCell ref="N167:N168"/>
    <mergeCell ref="L167:L168"/>
    <mergeCell ref="A166:N166"/>
    <mergeCell ref="K167:K168"/>
    <mergeCell ref="C200:D200"/>
    <mergeCell ref="G167:G168"/>
    <mergeCell ref="H167:H168"/>
    <mergeCell ref="I167:I168"/>
    <mergeCell ref="J167:J168"/>
    <mergeCell ref="E167:E168"/>
    <mergeCell ref="A167:A168"/>
    <mergeCell ref="B167:B168"/>
    <mergeCell ref="C167:C168"/>
    <mergeCell ref="D167:D168"/>
    <mergeCell ref="F167:F168"/>
    <mergeCell ref="L216:L217"/>
    <mergeCell ref="A216:A217"/>
    <mergeCell ref="B216:B217"/>
    <mergeCell ref="C216:C217"/>
    <mergeCell ref="A159:N161"/>
    <mergeCell ref="A162:N162"/>
    <mergeCell ref="A163:N163"/>
    <mergeCell ref="A164:N164"/>
    <mergeCell ref="A165:N165"/>
    <mergeCell ref="A208:N210"/>
    <mergeCell ref="M216:M217"/>
    <mergeCell ref="N216:N217"/>
    <mergeCell ref="C240:D240"/>
    <mergeCell ref="J216:J217"/>
    <mergeCell ref="A211:N211"/>
    <mergeCell ref="A212:N212"/>
    <mergeCell ref="A213:N213"/>
    <mergeCell ref="A214:N214"/>
    <mergeCell ref="A215:N215"/>
    <mergeCell ref="K216:K217"/>
    <mergeCell ref="C241:D241"/>
    <mergeCell ref="C242:D242"/>
    <mergeCell ref="C243:D243"/>
    <mergeCell ref="G216:G217"/>
    <mergeCell ref="H216:H217"/>
    <mergeCell ref="I216:I217"/>
    <mergeCell ref="D216:D217"/>
    <mergeCell ref="E216:E217"/>
    <mergeCell ref="F216:F217"/>
    <mergeCell ref="C244:D244"/>
    <mergeCell ref="C245:D245"/>
    <mergeCell ref="C246:D246"/>
    <mergeCell ref="C285:D285"/>
    <mergeCell ref="C286:D286"/>
    <mergeCell ref="C287:D287"/>
    <mergeCell ref="C281:D281"/>
    <mergeCell ref="C282:D282"/>
    <mergeCell ref="C283:D283"/>
    <mergeCell ref="C284:D284"/>
    <mergeCell ref="G262:G263"/>
    <mergeCell ref="K262:K263"/>
    <mergeCell ref="H262:H263"/>
    <mergeCell ref="C262:C263"/>
    <mergeCell ref="D262:D263"/>
    <mergeCell ref="E262:E263"/>
    <mergeCell ref="F262:F263"/>
    <mergeCell ref="J262:J263"/>
    <mergeCell ref="M262:M263"/>
    <mergeCell ref="N262:N263"/>
    <mergeCell ref="L262:L263"/>
    <mergeCell ref="I262:I263"/>
    <mergeCell ref="A254:N256"/>
    <mergeCell ref="A257:N257"/>
    <mergeCell ref="A258:N258"/>
    <mergeCell ref="A259:N259"/>
    <mergeCell ref="A260:N260"/>
    <mergeCell ref="A261:N261"/>
    <mergeCell ref="A262:A263"/>
    <mergeCell ref="B262:B263"/>
    <mergeCell ref="C326:D326"/>
    <mergeCell ref="C327:D327"/>
    <mergeCell ref="C328:D328"/>
    <mergeCell ref="M303:M304"/>
    <mergeCell ref="A303:A304"/>
    <mergeCell ref="B303:B304"/>
    <mergeCell ref="A295:N297"/>
    <mergeCell ref="A298:N298"/>
    <mergeCell ref="C323:D323"/>
    <mergeCell ref="C324:D324"/>
    <mergeCell ref="C325:D325"/>
    <mergeCell ref="L303:L304"/>
    <mergeCell ref="C303:C304"/>
    <mergeCell ref="D303:D304"/>
    <mergeCell ref="E303:E304"/>
    <mergeCell ref="F303:F304"/>
    <mergeCell ref="A301:N301"/>
    <mergeCell ref="A302:N302"/>
    <mergeCell ref="C470:D470"/>
    <mergeCell ref="C464:D464"/>
    <mergeCell ref="C465:D465"/>
    <mergeCell ref="C466:D466"/>
    <mergeCell ref="C467:D467"/>
    <mergeCell ref="C468:D468"/>
    <mergeCell ref="N303:N304"/>
    <mergeCell ref="C322:D322"/>
    <mergeCell ref="C469:D469"/>
    <mergeCell ref="A454:A455"/>
    <mergeCell ref="M454:M455"/>
    <mergeCell ref="B454:B455"/>
    <mergeCell ref="K303:K304"/>
    <mergeCell ref="C454:C455"/>
    <mergeCell ref="D454:D455"/>
    <mergeCell ref="H303:H304"/>
    <mergeCell ref="I303:I304"/>
    <mergeCell ref="J303:J304"/>
    <mergeCell ref="J421:J422"/>
    <mergeCell ref="H421:H422"/>
    <mergeCell ref="F421:F422"/>
    <mergeCell ref="G421:G422"/>
    <mergeCell ref="H454:H455"/>
    <mergeCell ref="J454:J455"/>
    <mergeCell ref="G454:G455"/>
    <mergeCell ref="I421:I422"/>
    <mergeCell ref="A449:N449"/>
    <mergeCell ref="A450:N450"/>
    <mergeCell ref="C434:D434"/>
    <mergeCell ref="C435:D435"/>
    <mergeCell ref="C436:D436"/>
    <mergeCell ref="N454:N455"/>
    <mergeCell ref="E454:E455"/>
    <mergeCell ref="F454:F455"/>
    <mergeCell ref="K454:K455"/>
    <mergeCell ref="L454:L455"/>
    <mergeCell ref="A452:N452"/>
    <mergeCell ref="A453:N453"/>
    <mergeCell ref="K421:K422"/>
    <mergeCell ref="L421:L422"/>
    <mergeCell ref="M421:M422"/>
    <mergeCell ref="I454:I455"/>
    <mergeCell ref="C437:D437"/>
    <mergeCell ref="C438:D438"/>
    <mergeCell ref="A445:N447"/>
    <mergeCell ref="A448:N448"/>
    <mergeCell ref="C432:D432"/>
    <mergeCell ref="C433:D433"/>
    <mergeCell ref="A417:N417"/>
    <mergeCell ref="A418:N418"/>
    <mergeCell ref="A419:N419"/>
    <mergeCell ref="A420:N420"/>
    <mergeCell ref="A421:A422"/>
    <mergeCell ref="B421:B422"/>
    <mergeCell ref="C421:C422"/>
    <mergeCell ref="D421:D422"/>
    <mergeCell ref="E421:E422"/>
    <mergeCell ref="N421:N422"/>
    <mergeCell ref="A416:N416"/>
    <mergeCell ref="N383:N384"/>
    <mergeCell ref="C399:D399"/>
    <mergeCell ref="C400:D400"/>
    <mergeCell ref="K383:K384"/>
    <mergeCell ref="C401:D401"/>
    <mergeCell ref="C402:D402"/>
    <mergeCell ref="M383:M384"/>
    <mergeCell ref="L383:L384"/>
    <mergeCell ref="C403:D403"/>
    <mergeCell ref="C404:D404"/>
    <mergeCell ref="C405:D405"/>
    <mergeCell ref="A413:N415"/>
    <mergeCell ref="J383:J384"/>
    <mergeCell ref="C363:D363"/>
    <mergeCell ref="A381:N381"/>
    <mergeCell ref="C365:D365"/>
    <mergeCell ref="G383:G384"/>
    <mergeCell ref="B383:B384"/>
    <mergeCell ref="F383:F384"/>
    <mergeCell ref="D343:D344"/>
    <mergeCell ref="E343:E344"/>
    <mergeCell ref="E383:E384"/>
    <mergeCell ref="K343:K344"/>
    <mergeCell ref="H383:H384"/>
    <mergeCell ref="I383:I384"/>
    <mergeCell ref="A378:N378"/>
    <mergeCell ref="C367:D367"/>
    <mergeCell ref="B343:B344"/>
    <mergeCell ref="A382:N382"/>
    <mergeCell ref="A339:N339"/>
    <mergeCell ref="A340:N340"/>
    <mergeCell ref="A341:N341"/>
    <mergeCell ref="C383:C384"/>
    <mergeCell ref="A342:N342"/>
    <mergeCell ref="D383:D384"/>
    <mergeCell ref="C362:D362"/>
    <mergeCell ref="L343:L344"/>
    <mergeCell ref="A380:N380"/>
    <mergeCell ref="A383:A384"/>
    <mergeCell ref="A379:N379"/>
    <mergeCell ref="C364:D364"/>
    <mergeCell ref="G343:G344"/>
    <mergeCell ref="F343:F344"/>
    <mergeCell ref="H343:H344"/>
    <mergeCell ref="A375:N377"/>
    <mergeCell ref="C343:C344"/>
    <mergeCell ref="C366:D366"/>
    <mergeCell ref="M343:M344"/>
    <mergeCell ref="N343:N344"/>
    <mergeCell ref="C361:D361"/>
    <mergeCell ref="K130:K131"/>
    <mergeCell ref="L130:L131"/>
    <mergeCell ref="H130:H131"/>
    <mergeCell ref="I130:I131"/>
    <mergeCell ref="C149:D149"/>
    <mergeCell ref="C151:D151"/>
    <mergeCell ref="J343:J344"/>
    <mergeCell ref="C147:D147"/>
    <mergeCell ref="C148:D148"/>
    <mergeCell ref="A343:A344"/>
    <mergeCell ref="G303:G304"/>
    <mergeCell ref="A299:N299"/>
    <mergeCell ref="A300:N300"/>
    <mergeCell ref="E130:E131"/>
    <mergeCell ref="F130:F131"/>
    <mergeCell ref="I343:I344"/>
    <mergeCell ref="A335:N337"/>
    <mergeCell ref="A338:N338"/>
    <mergeCell ref="C150:D150"/>
    <mergeCell ref="M130:M131"/>
    <mergeCell ref="N130:N131"/>
    <mergeCell ref="C145:D145"/>
    <mergeCell ref="C146:D146"/>
    <mergeCell ref="A130:A131"/>
    <mergeCell ref="B130:B131"/>
    <mergeCell ref="C130:C131"/>
    <mergeCell ref="G130:G131"/>
    <mergeCell ref="D130:D131"/>
    <mergeCell ref="J130:J131"/>
    <mergeCell ref="J50:J51"/>
    <mergeCell ref="A125:N125"/>
    <mergeCell ref="A126:N126"/>
    <mergeCell ref="A127:N127"/>
    <mergeCell ref="A128:N128"/>
    <mergeCell ref="A129:N129"/>
    <mergeCell ref="J92:J93"/>
    <mergeCell ref="A122:N124"/>
    <mergeCell ref="A84:N86"/>
    <mergeCell ref="A87:N87"/>
    <mergeCell ref="A42:N44"/>
    <mergeCell ref="A45:N45"/>
    <mergeCell ref="A46:N46"/>
    <mergeCell ref="A47:N47"/>
    <mergeCell ref="A48:N48"/>
    <mergeCell ref="A49:N49"/>
    <mergeCell ref="K50:K51"/>
    <mergeCell ref="L50:L51"/>
    <mergeCell ref="A50:A51"/>
    <mergeCell ref="B50:B51"/>
    <mergeCell ref="C50:C51"/>
    <mergeCell ref="D50:D51"/>
    <mergeCell ref="E50:E51"/>
    <mergeCell ref="F50:F51"/>
    <mergeCell ref="H50:H51"/>
    <mergeCell ref="I50:I51"/>
    <mergeCell ref="C75:D75"/>
    <mergeCell ref="C76:D76"/>
    <mergeCell ref="C77:D77"/>
    <mergeCell ref="M50:M51"/>
    <mergeCell ref="N50:N51"/>
    <mergeCell ref="C71:D71"/>
    <mergeCell ref="C72:D72"/>
    <mergeCell ref="C73:D73"/>
    <mergeCell ref="C74:D74"/>
    <mergeCell ref="G50:G51"/>
  </mergeCells>
  <conditionalFormatting sqref="N456:N462 N225 N393:N394 N345:N352 N311:N312 N267 N385:N391 N314 N305:N309 N271:N274 N269 N264:N265 N230:N233 N227 N218:N223 N182:N186 N133:N139 N172:N173 N176:N179 N98 N100:N102 N94:N95 N62:N65 N52:N54 N56:N58 N12:N22">
    <cfRule type="cellIs" priority="225" dxfId="18" operator="lessThan" stopIfTrue="1">
      <formula>0</formula>
    </cfRule>
    <cfRule type="cellIs" priority="226" dxfId="19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7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7.00390625" style="0" customWidth="1"/>
    <col min="2" max="2" width="8.28125" style="0" customWidth="1"/>
    <col min="3" max="3" width="12.28125" style="0" customWidth="1"/>
    <col min="4" max="4" width="8.421875" style="0" customWidth="1"/>
    <col min="5" max="5" width="28.140625" style="0" customWidth="1"/>
    <col min="6" max="6" width="10.57421875" style="0" customWidth="1"/>
    <col min="7" max="7" width="9.8515625" style="0" customWidth="1"/>
    <col min="8" max="9" width="10.140625" style="0" customWidth="1"/>
    <col min="10" max="10" width="11.00390625" style="0" customWidth="1"/>
    <col min="11" max="11" width="10.00390625" style="0" customWidth="1"/>
    <col min="13" max="13" width="12.7109375" style="0" customWidth="1"/>
    <col min="14" max="14" width="11.8515625" style="0" customWidth="1"/>
  </cols>
  <sheetData>
    <row r="1" ht="15.75" thickBot="1"/>
    <row r="2" spans="1:14" ht="15.75" thickBo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5.75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5.7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6.5" thickBot="1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5.75">
      <c r="A8" s="92" t="s">
        <v>521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5.75">
      <c r="A9" s="92" t="s">
        <v>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5">
      <c r="A10" s="87" t="s">
        <v>6</v>
      </c>
      <c r="B10" s="82" t="s">
        <v>7</v>
      </c>
      <c r="C10" s="82" t="s">
        <v>8</v>
      </c>
      <c r="D10" s="87" t="s">
        <v>9</v>
      </c>
      <c r="E10" s="82" t="s">
        <v>10</v>
      </c>
      <c r="F10" s="82" t="s">
        <v>11</v>
      </c>
      <c r="G10" s="82" t="s">
        <v>12</v>
      </c>
      <c r="H10" s="82" t="s">
        <v>13</v>
      </c>
      <c r="I10" s="82" t="s">
        <v>14</v>
      </c>
      <c r="J10" s="82" t="s">
        <v>15</v>
      </c>
      <c r="K10" s="85" t="s">
        <v>16</v>
      </c>
      <c r="L10" s="82" t="s">
        <v>17</v>
      </c>
      <c r="M10" s="82" t="s">
        <v>18</v>
      </c>
      <c r="N10" s="82" t="s">
        <v>19</v>
      </c>
    </row>
    <row r="11" spans="1:14" ht="15">
      <c r="A11" s="87"/>
      <c r="B11" s="82"/>
      <c r="C11" s="82"/>
      <c r="D11" s="87"/>
      <c r="E11" s="82"/>
      <c r="F11" s="82"/>
      <c r="G11" s="82"/>
      <c r="H11" s="82"/>
      <c r="I11" s="82"/>
      <c r="J11" s="82"/>
      <c r="K11" s="85"/>
      <c r="L11" s="82"/>
      <c r="M11" s="82"/>
      <c r="N11" s="82"/>
    </row>
    <row r="12" spans="1:14" s="1" customFormat="1" ht="15.75">
      <c r="A12" s="60">
        <v>1</v>
      </c>
      <c r="B12" s="64">
        <v>43236</v>
      </c>
      <c r="C12" s="60" t="s">
        <v>500</v>
      </c>
      <c r="D12" s="60" t="s">
        <v>21</v>
      </c>
      <c r="E12" s="60" t="s">
        <v>25</v>
      </c>
      <c r="F12" s="61">
        <v>954</v>
      </c>
      <c r="G12" s="61">
        <v>937</v>
      </c>
      <c r="H12" s="61">
        <v>964</v>
      </c>
      <c r="I12" s="61">
        <v>974</v>
      </c>
      <c r="J12" s="61">
        <v>984</v>
      </c>
      <c r="K12" s="61">
        <v>964</v>
      </c>
      <c r="L12" s="65">
        <f aca="true" t="shared" si="0" ref="L12:L18">100000/F12</f>
        <v>104.82180293501048</v>
      </c>
      <c r="M12" s="66">
        <f aca="true" t="shared" si="1" ref="M12:M18">IF(D12="BUY",(K12-F12)*(L12),(F12-K12)*(L12))</f>
        <v>1048.2180293501049</v>
      </c>
      <c r="N12" s="67">
        <f aca="true" t="shared" si="2" ref="N12:N18">M12/(L12)/F12%</f>
        <v>1.0482180293501049</v>
      </c>
    </row>
    <row r="13" spans="1:14" s="1" customFormat="1" ht="15.75">
      <c r="A13" s="60">
        <v>1</v>
      </c>
      <c r="B13" s="64">
        <v>43234</v>
      </c>
      <c r="C13" s="60" t="s">
        <v>500</v>
      </c>
      <c r="D13" s="60" t="s">
        <v>21</v>
      </c>
      <c r="E13" s="61" t="s">
        <v>388</v>
      </c>
      <c r="F13" s="60">
        <v>100</v>
      </c>
      <c r="G13" s="61">
        <v>96.5</v>
      </c>
      <c r="H13" s="61">
        <v>102</v>
      </c>
      <c r="I13" s="61">
        <v>104</v>
      </c>
      <c r="J13" s="61">
        <v>106</v>
      </c>
      <c r="K13" s="61">
        <v>101</v>
      </c>
      <c r="L13" s="65">
        <f t="shared" si="0"/>
        <v>1000</v>
      </c>
      <c r="M13" s="66">
        <f t="shared" si="1"/>
        <v>1000</v>
      </c>
      <c r="N13" s="67">
        <f t="shared" si="2"/>
        <v>1</v>
      </c>
    </row>
    <row r="14" spans="1:14" s="1" customFormat="1" ht="15.75">
      <c r="A14" s="60">
        <v>2</v>
      </c>
      <c r="B14" s="64">
        <v>43231</v>
      </c>
      <c r="C14" s="60" t="s">
        <v>500</v>
      </c>
      <c r="D14" s="60" t="s">
        <v>21</v>
      </c>
      <c r="E14" s="61" t="s">
        <v>438</v>
      </c>
      <c r="F14" s="60">
        <v>668</v>
      </c>
      <c r="G14" s="61">
        <v>655</v>
      </c>
      <c r="H14" s="61">
        <v>675</v>
      </c>
      <c r="I14" s="61">
        <v>682</v>
      </c>
      <c r="J14" s="61">
        <v>689</v>
      </c>
      <c r="K14" s="61">
        <v>675</v>
      </c>
      <c r="L14" s="65">
        <f t="shared" si="0"/>
        <v>149.7005988023952</v>
      </c>
      <c r="M14" s="66">
        <f t="shared" si="1"/>
        <v>1047.9041916167664</v>
      </c>
      <c r="N14" s="67">
        <f t="shared" si="2"/>
        <v>1.0479041916167664</v>
      </c>
    </row>
    <row r="15" spans="1:14" s="1" customFormat="1" ht="15.75">
      <c r="A15" s="60">
        <v>3</v>
      </c>
      <c r="B15" s="64">
        <v>43230</v>
      </c>
      <c r="C15" s="60" t="s">
        <v>500</v>
      </c>
      <c r="D15" s="60" t="s">
        <v>21</v>
      </c>
      <c r="E15" s="61" t="s">
        <v>97</v>
      </c>
      <c r="F15" s="60">
        <v>415</v>
      </c>
      <c r="G15" s="61">
        <v>405</v>
      </c>
      <c r="H15" s="61">
        <v>420</v>
      </c>
      <c r="I15" s="61">
        <v>425</v>
      </c>
      <c r="J15" s="61">
        <v>430</v>
      </c>
      <c r="K15" s="61">
        <v>425</v>
      </c>
      <c r="L15" s="65">
        <f t="shared" si="0"/>
        <v>240.96385542168676</v>
      </c>
      <c r="M15" s="66">
        <f t="shared" si="1"/>
        <v>2409.6385542168678</v>
      </c>
      <c r="N15" s="67">
        <f t="shared" si="2"/>
        <v>2.4096385542168672</v>
      </c>
    </row>
    <row r="16" spans="1:14" s="1" customFormat="1" ht="15.75">
      <c r="A16" s="60">
        <v>4</v>
      </c>
      <c r="B16" s="64">
        <v>43228</v>
      </c>
      <c r="C16" s="60" t="s">
        <v>500</v>
      </c>
      <c r="D16" s="60" t="s">
        <v>21</v>
      </c>
      <c r="E16" s="61" t="s">
        <v>529</v>
      </c>
      <c r="F16" s="60">
        <v>145</v>
      </c>
      <c r="G16" s="61">
        <v>140</v>
      </c>
      <c r="H16" s="61">
        <v>148</v>
      </c>
      <c r="I16" s="61">
        <v>151</v>
      </c>
      <c r="J16" s="61">
        <v>154</v>
      </c>
      <c r="K16" s="61">
        <v>154</v>
      </c>
      <c r="L16" s="65">
        <f t="shared" si="0"/>
        <v>689.6551724137931</v>
      </c>
      <c r="M16" s="66">
        <f t="shared" si="1"/>
        <v>6206.896551724139</v>
      </c>
      <c r="N16" s="67">
        <f t="shared" si="2"/>
        <v>6.206896551724138</v>
      </c>
    </row>
    <row r="17" spans="1:14" s="1" customFormat="1" ht="15.75">
      <c r="A17" s="60">
        <v>5</v>
      </c>
      <c r="B17" s="64">
        <v>43224</v>
      </c>
      <c r="C17" s="60" t="s">
        <v>500</v>
      </c>
      <c r="D17" s="60" t="s">
        <v>21</v>
      </c>
      <c r="E17" s="61" t="s">
        <v>203</v>
      </c>
      <c r="F17" s="60">
        <v>425</v>
      </c>
      <c r="G17" s="61">
        <v>415</v>
      </c>
      <c r="H17" s="61">
        <v>430</v>
      </c>
      <c r="I17" s="61">
        <v>435</v>
      </c>
      <c r="J17" s="61">
        <v>440</v>
      </c>
      <c r="K17" s="61">
        <v>435</v>
      </c>
      <c r="L17" s="65">
        <f t="shared" si="0"/>
        <v>235.2941176470588</v>
      </c>
      <c r="M17" s="66">
        <f t="shared" si="1"/>
        <v>2352.9411764705883</v>
      </c>
      <c r="N17" s="67">
        <f t="shared" si="2"/>
        <v>2.3529411764705883</v>
      </c>
    </row>
    <row r="18" spans="1:14" s="1" customFormat="1" ht="15.75">
      <c r="A18" s="60">
        <v>6</v>
      </c>
      <c r="B18" s="64">
        <v>43223</v>
      </c>
      <c r="C18" s="60" t="s">
        <v>500</v>
      </c>
      <c r="D18" s="60" t="s">
        <v>21</v>
      </c>
      <c r="E18" s="61" t="s">
        <v>524</v>
      </c>
      <c r="F18" s="60">
        <v>128</v>
      </c>
      <c r="G18" s="61">
        <v>123</v>
      </c>
      <c r="H18" s="61">
        <v>131</v>
      </c>
      <c r="I18" s="61">
        <v>134</v>
      </c>
      <c r="J18" s="61">
        <v>137</v>
      </c>
      <c r="K18" s="61">
        <v>130</v>
      </c>
      <c r="L18" s="65">
        <f t="shared" si="0"/>
        <v>781.25</v>
      </c>
      <c r="M18" s="66">
        <f t="shared" si="1"/>
        <v>1562.5</v>
      </c>
      <c r="N18" s="67">
        <f t="shared" si="2"/>
        <v>1.5625</v>
      </c>
    </row>
    <row r="19" spans="1:12" ht="15.75">
      <c r="A19" s="13" t="s">
        <v>26</v>
      </c>
      <c r="B19" s="14"/>
      <c r="C19" s="15"/>
      <c r="D19" s="16"/>
      <c r="E19" s="17"/>
      <c r="F19" s="17"/>
      <c r="G19" s="18"/>
      <c r="H19" s="19"/>
      <c r="I19" s="19"/>
      <c r="J19" s="19"/>
      <c r="L19" s="21"/>
    </row>
    <row r="20" spans="1:14" ht="15.75">
      <c r="A20" s="13" t="s">
        <v>27</v>
      </c>
      <c r="B20" s="23"/>
      <c r="C20" s="15"/>
      <c r="D20" s="16"/>
      <c r="E20" s="17"/>
      <c r="F20" s="17"/>
      <c r="G20" s="18"/>
      <c r="H20" s="17"/>
      <c r="I20" s="17"/>
      <c r="J20" s="17"/>
      <c r="L20" s="20"/>
      <c r="M20" s="1"/>
      <c r="N20" s="75"/>
    </row>
    <row r="21" spans="1:13" ht="15.75">
      <c r="A21" s="13" t="s">
        <v>27</v>
      </c>
      <c r="B21" s="23"/>
      <c r="C21" s="24"/>
      <c r="D21" s="25"/>
      <c r="E21" s="26"/>
      <c r="F21" s="26"/>
      <c r="G21" s="27"/>
      <c r="H21" s="26"/>
      <c r="I21" s="26"/>
      <c r="J21" s="26"/>
      <c r="K21" s="26"/>
      <c r="M21" s="20"/>
    </row>
    <row r="22" spans="3:9" ht="16.5" thickBot="1">
      <c r="C22" s="26"/>
      <c r="D22" s="26"/>
      <c r="E22" s="26"/>
      <c r="F22" s="29"/>
      <c r="G22" s="30"/>
      <c r="H22" s="31" t="s">
        <v>28</v>
      </c>
      <c r="I22" s="31"/>
    </row>
    <row r="23" spans="3:9" ht="15.75">
      <c r="C23" s="84" t="s">
        <v>29</v>
      </c>
      <c r="D23" s="84"/>
      <c r="E23" s="33">
        <v>6</v>
      </c>
      <c r="F23" s="34">
        <f>F24+F25+F26+F27+F28+F29</f>
        <v>100</v>
      </c>
      <c r="G23" s="35">
        <v>6</v>
      </c>
      <c r="H23" s="36">
        <f>G24/G23%</f>
        <v>100</v>
      </c>
      <c r="I23" s="36"/>
    </row>
    <row r="24" spans="3:9" ht="15.75">
      <c r="C24" s="80" t="s">
        <v>30</v>
      </c>
      <c r="D24" s="80"/>
      <c r="E24" s="37">
        <v>6</v>
      </c>
      <c r="F24" s="38">
        <f>(E24/E23)*100</f>
        <v>100</v>
      </c>
      <c r="G24" s="35">
        <v>6</v>
      </c>
      <c r="H24" s="32"/>
      <c r="I24" s="32"/>
    </row>
    <row r="25" spans="3:9" ht="15.75">
      <c r="C25" s="80" t="s">
        <v>32</v>
      </c>
      <c r="D25" s="80"/>
      <c r="E25" s="37">
        <v>0</v>
      </c>
      <c r="F25" s="38">
        <f>(E25/E23)*100</f>
        <v>0</v>
      </c>
      <c r="G25" s="40"/>
      <c r="H25" s="35"/>
      <c r="I25" s="35"/>
    </row>
    <row r="26" spans="3:9" ht="15.75">
      <c r="C26" s="80" t="s">
        <v>33</v>
      </c>
      <c r="D26" s="80"/>
      <c r="E26" s="37">
        <v>0</v>
      </c>
      <c r="F26" s="38">
        <f>(E26/E23)*100</f>
        <v>0</v>
      </c>
      <c r="G26" s="40"/>
      <c r="H26" s="35"/>
      <c r="I26" s="35"/>
    </row>
    <row r="27" spans="3:9" ht="15.75">
      <c r="C27" s="80" t="s">
        <v>34</v>
      </c>
      <c r="D27" s="80"/>
      <c r="E27" s="37">
        <v>0</v>
      </c>
      <c r="F27" s="38">
        <f>(E27/E23)*100</f>
        <v>0</v>
      </c>
      <c r="G27" s="40"/>
      <c r="H27" s="26" t="s">
        <v>35</v>
      </c>
      <c r="I27" s="26"/>
    </row>
    <row r="28" spans="3:9" ht="15.75">
      <c r="C28" s="80" t="s">
        <v>36</v>
      </c>
      <c r="D28" s="80"/>
      <c r="E28" s="37">
        <v>0</v>
      </c>
      <c r="F28" s="38">
        <f>(E28/E23)*100</f>
        <v>0</v>
      </c>
      <c r="G28" s="40"/>
      <c r="H28" s="26"/>
      <c r="I28" s="26"/>
    </row>
    <row r="29" spans="3:9" ht="16.5" thickBot="1">
      <c r="C29" s="81" t="s">
        <v>37</v>
      </c>
      <c r="D29" s="81"/>
      <c r="E29" s="42"/>
      <c r="F29" s="43">
        <f>(E29/E23)*100</f>
        <v>0</v>
      </c>
      <c r="G29" s="40"/>
      <c r="H29" s="26"/>
      <c r="I29" s="26"/>
    </row>
    <row r="30" spans="1:14" ht="15.75">
      <c r="A30" s="45" t="s">
        <v>38</v>
      </c>
      <c r="B30" s="14"/>
      <c r="C30" s="15"/>
      <c r="D30" s="15"/>
      <c r="E30" s="17"/>
      <c r="F30" s="17"/>
      <c r="G30" s="46"/>
      <c r="H30" s="47"/>
      <c r="I30" s="47"/>
      <c r="J30" s="47"/>
      <c r="K30" s="17"/>
      <c r="L30" s="21"/>
      <c r="M30" s="44"/>
      <c r="N30" s="44"/>
    </row>
    <row r="31" spans="1:14" ht="15.75">
      <c r="A31" s="16" t="s">
        <v>39</v>
      </c>
      <c r="B31" s="14"/>
      <c r="C31" s="48"/>
      <c r="D31" s="49"/>
      <c r="E31" s="50"/>
      <c r="F31" s="47"/>
      <c r="G31" s="46"/>
      <c r="H31" s="47"/>
      <c r="I31" s="47"/>
      <c r="J31" s="47"/>
      <c r="K31" s="17"/>
      <c r="L31" s="21"/>
      <c r="M31" s="28"/>
      <c r="N31" s="28"/>
    </row>
    <row r="32" spans="1:14" ht="15.75">
      <c r="A32" s="16" t="s">
        <v>40</v>
      </c>
      <c r="B32" s="14"/>
      <c r="C32" s="15"/>
      <c r="D32" s="49"/>
      <c r="E32" s="50"/>
      <c r="F32" s="47"/>
      <c r="G32" s="46"/>
      <c r="H32" s="51"/>
      <c r="I32" s="51"/>
      <c r="J32" s="51"/>
      <c r="K32" s="17"/>
      <c r="L32" s="21"/>
      <c r="M32" s="21"/>
      <c r="N32" s="21"/>
    </row>
    <row r="33" spans="1:14" ht="15.75">
      <c r="A33" s="16" t="s">
        <v>41</v>
      </c>
      <c r="B33" s="48"/>
      <c r="C33" s="15"/>
      <c r="D33" s="49"/>
      <c r="E33" s="50"/>
      <c r="F33" s="47"/>
      <c r="G33" s="52"/>
      <c r="H33" s="51"/>
      <c r="I33" s="51"/>
      <c r="J33" s="51"/>
      <c r="K33" s="17"/>
      <c r="L33" s="21"/>
      <c r="M33" s="21"/>
      <c r="N33" s="21"/>
    </row>
    <row r="34" spans="1:14" ht="15.75">
      <c r="A34" s="16" t="s">
        <v>42</v>
      </c>
      <c r="B34" s="39"/>
      <c r="C34" s="15"/>
      <c r="D34" s="53"/>
      <c r="E34" s="47"/>
      <c r="F34" s="47"/>
      <c r="G34" s="52"/>
      <c r="H34" s="51"/>
      <c r="I34" s="51"/>
      <c r="J34" s="51"/>
      <c r="K34" s="47"/>
      <c r="L34" s="21"/>
      <c r="M34" s="21"/>
      <c r="N34" s="21"/>
    </row>
    <row r="35" spans="1:14" ht="15.75">
      <c r="A35" s="16" t="s">
        <v>42</v>
      </c>
      <c r="B35" s="39"/>
      <c r="C35" s="15"/>
      <c r="D35" s="53"/>
      <c r="E35" s="47"/>
      <c r="F35" s="47"/>
      <c r="G35" s="52"/>
      <c r="H35" s="51"/>
      <c r="I35" s="51"/>
      <c r="J35" s="51"/>
      <c r="K35" s="47"/>
      <c r="L35" s="21"/>
      <c r="M35" s="21"/>
      <c r="N35" s="21"/>
    </row>
    <row r="36" ht="15.75" thickBot="1"/>
    <row r="37" spans="1:14" ht="15.75" thickBot="1">
      <c r="A37" s="89" t="s">
        <v>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1:14" ht="15.75" thickBo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 ht="1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ht="15.75">
      <c r="A40" s="90" t="s">
        <v>1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14" ht="15.75">
      <c r="A41" s="90" t="s">
        <v>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ht="16.5" thickBot="1">
      <c r="A42" s="91" t="s">
        <v>3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5.75">
      <c r="A43" s="92" t="s">
        <v>497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14" ht="15.75">
      <c r="A44" s="92" t="s">
        <v>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14" ht="15">
      <c r="A45" s="87" t="s">
        <v>6</v>
      </c>
      <c r="B45" s="82" t="s">
        <v>7</v>
      </c>
      <c r="C45" s="82" t="s">
        <v>8</v>
      </c>
      <c r="D45" s="87" t="s">
        <v>9</v>
      </c>
      <c r="E45" s="82" t="s">
        <v>10</v>
      </c>
      <c r="F45" s="82" t="s">
        <v>11</v>
      </c>
      <c r="G45" s="82" t="s">
        <v>12</v>
      </c>
      <c r="H45" s="82" t="s">
        <v>13</v>
      </c>
      <c r="I45" s="82" t="s">
        <v>14</v>
      </c>
      <c r="J45" s="82" t="s">
        <v>15</v>
      </c>
      <c r="K45" s="85" t="s">
        <v>16</v>
      </c>
      <c r="L45" s="82" t="s">
        <v>17</v>
      </c>
      <c r="M45" s="82" t="s">
        <v>18</v>
      </c>
      <c r="N45" s="82" t="s">
        <v>19</v>
      </c>
    </row>
    <row r="46" spans="1:14" ht="15">
      <c r="A46" s="87"/>
      <c r="B46" s="82"/>
      <c r="C46" s="82"/>
      <c r="D46" s="87"/>
      <c r="E46" s="82"/>
      <c r="F46" s="82"/>
      <c r="G46" s="82"/>
      <c r="H46" s="82"/>
      <c r="I46" s="82"/>
      <c r="J46" s="82"/>
      <c r="K46" s="85"/>
      <c r="L46" s="82"/>
      <c r="M46" s="82"/>
      <c r="N46" s="82"/>
    </row>
    <row r="47" spans="1:16" s="1" customFormat="1" ht="16.5" customHeight="1">
      <c r="A47" s="60">
        <v>1</v>
      </c>
      <c r="B47" s="64">
        <v>43220</v>
      </c>
      <c r="C47" s="60" t="s">
        <v>500</v>
      </c>
      <c r="D47" s="60" t="s">
        <v>21</v>
      </c>
      <c r="E47" s="61" t="s">
        <v>25</v>
      </c>
      <c r="F47" s="60">
        <v>1000</v>
      </c>
      <c r="G47" s="61">
        <v>980</v>
      </c>
      <c r="H47" s="61">
        <v>1010</v>
      </c>
      <c r="I47" s="61">
        <v>1020</v>
      </c>
      <c r="J47" s="61">
        <v>1030</v>
      </c>
      <c r="K47" s="61">
        <v>1010</v>
      </c>
      <c r="L47" s="65">
        <f aca="true" t="shared" si="3" ref="L47:L55">100000/F47</f>
        <v>100</v>
      </c>
      <c r="M47" s="66">
        <f>IF(D47="BUY",(K47-F47)*(L47),(F47-K47)*(L47))</f>
        <v>1000</v>
      </c>
      <c r="N47" s="79">
        <f>M47/(L47)/F47%</f>
        <v>1</v>
      </c>
      <c r="P47" s="76"/>
    </row>
    <row r="48" spans="1:16" s="1" customFormat="1" ht="16.5" customHeight="1">
      <c r="A48" s="60">
        <v>2</v>
      </c>
      <c r="B48" s="64">
        <v>43216</v>
      </c>
      <c r="C48" s="60" t="s">
        <v>500</v>
      </c>
      <c r="D48" s="60" t="s">
        <v>21</v>
      </c>
      <c r="E48" s="61" t="s">
        <v>44</v>
      </c>
      <c r="F48" s="60">
        <v>1183</v>
      </c>
      <c r="G48" s="61">
        <v>1168</v>
      </c>
      <c r="H48" s="61">
        <v>1194</v>
      </c>
      <c r="I48" s="61">
        <v>1205</v>
      </c>
      <c r="J48" s="61">
        <v>1216</v>
      </c>
      <c r="K48" s="60">
        <v>1205</v>
      </c>
      <c r="L48" s="65">
        <f t="shared" si="3"/>
        <v>84.53085376162299</v>
      </c>
      <c r="M48" s="66">
        <f>IF(D48="BUY",(K48-F48)*(L48),(F48-K48)*(L48))</f>
        <v>1859.678782755706</v>
      </c>
      <c r="N48" s="79">
        <f>M48/(L48)/F48%</f>
        <v>1.8596787827557058</v>
      </c>
      <c r="P48" s="76"/>
    </row>
    <row r="49" spans="1:14" s="1" customFormat="1" ht="15.75">
      <c r="A49" s="60">
        <v>3</v>
      </c>
      <c r="B49" s="64">
        <v>43216</v>
      </c>
      <c r="C49" s="60" t="s">
        <v>500</v>
      </c>
      <c r="D49" s="60" t="s">
        <v>21</v>
      </c>
      <c r="E49" s="61" t="s">
        <v>466</v>
      </c>
      <c r="F49" s="60">
        <v>1148</v>
      </c>
      <c r="G49" s="61">
        <v>1129</v>
      </c>
      <c r="H49" s="61">
        <v>1159</v>
      </c>
      <c r="I49" s="61">
        <v>1170</v>
      </c>
      <c r="J49" s="61">
        <v>1182</v>
      </c>
      <c r="K49" s="61">
        <v>1170</v>
      </c>
      <c r="L49" s="65">
        <f t="shared" si="3"/>
        <v>87.10801393728222</v>
      </c>
      <c r="M49" s="66">
        <f>IF(D49="BUY",(K49-F49)*(L49),(F49-K49)*(L49))</f>
        <v>1916.3763066202089</v>
      </c>
      <c r="N49" s="67">
        <f>M49/(L49)/F49%</f>
        <v>1.916376306620209</v>
      </c>
    </row>
    <row r="50" spans="1:14" s="1" customFormat="1" ht="15.75">
      <c r="A50" s="60">
        <v>4</v>
      </c>
      <c r="B50" s="64">
        <v>43203</v>
      </c>
      <c r="C50" s="60" t="s">
        <v>500</v>
      </c>
      <c r="D50" s="60" t="s">
        <v>21</v>
      </c>
      <c r="E50" s="61" t="s">
        <v>25</v>
      </c>
      <c r="F50" s="60">
        <v>940</v>
      </c>
      <c r="G50" s="61">
        <v>922</v>
      </c>
      <c r="H50" s="61">
        <v>950</v>
      </c>
      <c r="I50" s="61">
        <v>960</v>
      </c>
      <c r="J50" s="61">
        <v>970</v>
      </c>
      <c r="K50" s="61">
        <v>950</v>
      </c>
      <c r="L50" s="65">
        <f t="shared" si="3"/>
        <v>106.38297872340425</v>
      </c>
      <c r="M50" s="66">
        <f aca="true" t="shared" si="4" ref="M50:M55">IF(D50="BUY",(K50-F50)*(L50),(F50-K50)*(L50))</f>
        <v>1063.8297872340424</v>
      </c>
      <c r="N50" s="67">
        <f aca="true" t="shared" si="5" ref="N50:N55">M50/(L50)/F50%</f>
        <v>1.0638297872340425</v>
      </c>
    </row>
    <row r="51" spans="1:14" s="1" customFormat="1" ht="15.75">
      <c r="A51" s="60">
        <v>5</v>
      </c>
      <c r="B51" s="64">
        <v>43199</v>
      </c>
      <c r="C51" s="60" t="s">
        <v>500</v>
      </c>
      <c r="D51" s="60" t="s">
        <v>21</v>
      </c>
      <c r="E51" s="61" t="s">
        <v>247</v>
      </c>
      <c r="F51" s="60">
        <v>252</v>
      </c>
      <c r="G51" s="61">
        <v>246</v>
      </c>
      <c r="H51" s="61">
        <v>255</v>
      </c>
      <c r="I51" s="61">
        <v>258</v>
      </c>
      <c r="J51" s="61">
        <v>261</v>
      </c>
      <c r="K51" s="61">
        <v>246</v>
      </c>
      <c r="L51" s="65">
        <f t="shared" si="3"/>
        <v>396.8253968253968</v>
      </c>
      <c r="M51" s="66">
        <f t="shared" si="4"/>
        <v>-2380.9523809523807</v>
      </c>
      <c r="N51" s="67">
        <f t="shared" si="5"/>
        <v>-2.380952380952381</v>
      </c>
    </row>
    <row r="52" spans="1:14" s="1" customFormat="1" ht="15.75">
      <c r="A52" s="60">
        <v>6</v>
      </c>
      <c r="B52" s="64">
        <v>43196</v>
      </c>
      <c r="C52" s="60" t="s">
        <v>500</v>
      </c>
      <c r="D52" s="60" t="s">
        <v>21</v>
      </c>
      <c r="E52" s="61" t="s">
        <v>506</v>
      </c>
      <c r="F52" s="60">
        <v>770</v>
      </c>
      <c r="G52" s="61">
        <v>755</v>
      </c>
      <c r="H52" s="61">
        <v>780</v>
      </c>
      <c r="I52" s="61">
        <v>790</v>
      </c>
      <c r="J52" s="61">
        <v>800</v>
      </c>
      <c r="K52" s="61">
        <v>755</v>
      </c>
      <c r="L52" s="65">
        <f t="shared" si="3"/>
        <v>129.87012987012986</v>
      </c>
      <c r="M52" s="66">
        <f t="shared" si="4"/>
        <v>-1948.0519480519479</v>
      </c>
      <c r="N52" s="67">
        <f t="shared" si="5"/>
        <v>-1.948051948051948</v>
      </c>
    </row>
    <row r="53" spans="1:14" s="1" customFormat="1" ht="15.75">
      <c r="A53" s="60">
        <v>7</v>
      </c>
      <c r="B53" s="64">
        <v>43195</v>
      </c>
      <c r="C53" s="60" t="s">
        <v>500</v>
      </c>
      <c r="D53" s="60" t="s">
        <v>21</v>
      </c>
      <c r="E53" s="61" t="s">
        <v>81</v>
      </c>
      <c r="F53" s="60">
        <v>136.5</v>
      </c>
      <c r="G53" s="61">
        <v>133.5</v>
      </c>
      <c r="H53" s="61">
        <v>138.5</v>
      </c>
      <c r="I53" s="61">
        <v>140.5</v>
      </c>
      <c r="J53" s="61">
        <v>142.5</v>
      </c>
      <c r="K53" s="61">
        <v>138.5</v>
      </c>
      <c r="L53" s="65">
        <f t="shared" si="3"/>
        <v>732.6007326007326</v>
      </c>
      <c r="M53" s="66">
        <f t="shared" si="4"/>
        <v>1465.2014652014652</v>
      </c>
      <c r="N53" s="67">
        <f t="shared" si="5"/>
        <v>1.465201465201465</v>
      </c>
    </row>
    <row r="54" spans="1:14" s="1" customFormat="1" ht="15.75">
      <c r="A54" s="60">
        <v>8</v>
      </c>
      <c r="B54" s="64">
        <v>43193</v>
      </c>
      <c r="C54" s="60" t="s">
        <v>500</v>
      </c>
      <c r="D54" s="60" t="s">
        <v>21</v>
      </c>
      <c r="E54" s="61" t="s">
        <v>374</v>
      </c>
      <c r="F54" s="60">
        <v>127</v>
      </c>
      <c r="G54" s="61">
        <v>122</v>
      </c>
      <c r="H54" s="61">
        <v>130</v>
      </c>
      <c r="I54" s="61">
        <v>133</v>
      </c>
      <c r="J54" s="61">
        <v>136</v>
      </c>
      <c r="K54" s="61">
        <v>129</v>
      </c>
      <c r="L54" s="65">
        <f t="shared" si="3"/>
        <v>787.4015748031496</v>
      </c>
      <c r="M54" s="66">
        <f t="shared" si="4"/>
        <v>1574.8031496062993</v>
      </c>
      <c r="N54" s="67">
        <f t="shared" si="5"/>
        <v>1.574803149606299</v>
      </c>
    </row>
    <row r="55" spans="1:14" s="1" customFormat="1" ht="15.75">
      <c r="A55" s="60">
        <v>9</v>
      </c>
      <c r="B55" s="64">
        <v>43192</v>
      </c>
      <c r="C55" s="60" t="s">
        <v>500</v>
      </c>
      <c r="D55" s="60" t="s">
        <v>21</v>
      </c>
      <c r="E55" s="61" t="s">
        <v>97</v>
      </c>
      <c r="F55" s="60">
        <v>409</v>
      </c>
      <c r="G55" s="61">
        <v>399</v>
      </c>
      <c r="H55" s="61">
        <v>415</v>
      </c>
      <c r="I55" s="61">
        <v>420</v>
      </c>
      <c r="J55" s="61">
        <v>425</v>
      </c>
      <c r="K55" s="61">
        <v>420</v>
      </c>
      <c r="L55" s="65">
        <f t="shared" si="3"/>
        <v>244.49877750611248</v>
      </c>
      <c r="M55" s="66">
        <f t="shared" si="4"/>
        <v>2689.486552567237</v>
      </c>
      <c r="N55" s="67">
        <f t="shared" si="5"/>
        <v>2.6894865525672373</v>
      </c>
    </row>
    <row r="56" spans="1:12" ht="15.75">
      <c r="A56" s="13" t="s">
        <v>26</v>
      </c>
      <c r="B56" s="14"/>
      <c r="C56" s="15"/>
      <c r="D56" s="16"/>
      <c r="E56" s="17"/>
      <c r="F56" s="17"/>
      <c r="G56" s="18"/>
      <c r="H56" s="19"/>
      <c r="I56" s="19"/>
      <c r="J56" s="19"/>
      <c r="L56" s="21"/>
    </row>
    <row r="57" spans="1:14" ht="15.75">
      <c r="A57" s="13" t="s">
        <v>27</v>
      </c>
      <c r="B57" s="23"/>
      <c r="C57" s="15"/>
      <c r="D57" s="16"/>
      <c r="E57" s="17"/>
      <c r="F57" s="17"/>
      <c r="G57" s="18"/>
      <c r="H57" s="17"/>
      <c r="I57" s="17"/>
      <c r="J57" s="17"/>
      <c r="L57" s="20"/>
      <c r="M57" s="1"/>
      <c r="N57" s="75"/>
    </row>
    <row r="58" spans="1:13" ht="15.75">
      <c r="A58" s="13" t="s">
        <v>27</v>
      </c>
      <c r="B58" s="23"/>
      <c r="C58" s="24"/>
      <c r="D58" s="25"/>
      <c r="E58" s="26"/>
      <c r="F58" s="26"/>
      <c r="G58" s="27"/>
      <c r="H58" s="26"/>
      <c r="I58" s="26"/>
      <c r="J58" s="26"/>
      <c r="K58" s="26"/>
      <c r="M58" s="20"/>
    </row>
    <row r="59" spans="3:9" ht="16.5" thickBot="1">
      <c r="C59" s="26"/>
      <c r="D59" s="26"/>
      <c r="E59" s="26"/>
      <c r="F59" s="29"/>
      <c r="G59" s="30"/>
      <c r="H59" s="31" t="s">
        <v>28</v>
      </c>
      <c r="I59" s="31"/>
    </row>
    <row r="60" spans="3:9" ht="15.75">
      <c r="C60" s="84" t="s">
        <v>29</v>
      </c>
      <c r="D60" s="84"/>
      <c r="E60" s="33">
        <v>9</v>
      </c>
      <c r="F60" s="34">
        <f>F61+F62+F63+F64+F65+F66</f>
        <v>100</v>
      </c>
      <c r="G60" s="35">
        <v>9</v>
      </c>
      <c r="H60" s="36">
        <f>G61/G60%</f>
        <v>77.77777777777779</v>
      </c>
      <c r="I60" s="36"/>
    </row>
    <row r="61" spans="3:9" ht="15.75">
      <c r="C61" s="80" t="s">
        <v>30</v>
      </c>
      <c r="D61" s="80"/>
      <c r="E61" s="37">
        <v>7</v>
      </c>
      <c r="F61" s="38">
        <f>(E61/E60)*100</f>
        <v>77.77777777777779</v>
      </c>
      <c r="G61" s="35">
        <v>7</v>
      </c>
      <c r="H61" s="32"/>
      <c r="I61" s="32"/>
    </row>
    <row r="62" spans="3:9" ht="15.75">
      <c r="C62" s="80" t="s">
        <v>32</v>
      </c>
      <c r="D62" s="80"/>
      <c r="E62" s="37">
        <v>0</v>
      </c>
      <c r="F62" s="38">
        <f>(E62/E60)*100</f>
        <v>0</v>
      </c>
      <c r="G62" s="40"/>
      <c r="H62" s="35"/>
      <c r="I62" s="35"/>
    </row>
    <row r="63" spans="3:9" ht="15.75">
      <c r="C63" s="80" t="s">
        <v>33</v>
      </c>
      <c r="D63" s="80"/>
      <c r="E63" s="37">
        <v>0</v>
      </c>
      <c r="F63" s="38">
        <f>(E63/E60)*100</f>
        <v>0</v>
      </c>
      <c r="G63" s="40"/>
      <c r="H63" s="35"/>
      <c r="I63" s="35"/>
    </row>
    <row r="64" spans="3:9" ht="15.75">
      <c r="C64" s="80" t="s">
        <v>34</v>
      </c>
      <c r="D64" s="80"/>
      <c r="E64" s="37">
        <v>2</v>
      </c>
      <c r="F64" s="38">
        <f>(E64/E60)*100</f>
        <v>22.22222222222222</v>
      </c>
      <c r="G64" s="40"/>
      <c r="H64" s="26" t="s">
        <v>35</v>
      </c>
      <c r="I64" s="26"/>
    </row>
    <row r="65" spans="3:9" ht="15.75">
      <c r="C65" s="80" t="s">
        <v>36</v>
      </c>
      <c r="D65" s="80"/>
      <c r="E65" s="37">
        <v>0</v>
      </c>
      <c r="F65" s="38">
        <f>(E65/E60)*100</f>
        <v>0</v>
      </c>
      <c r="G65" s="40"/>
      <c r="H65" s="26"/>
      <c r="I65" s="26"/>
    </row>
    <row r="66" spans="3:9" ht="16.5" thickBot="1">
      <c r="C66" s="81" t="s">
        <v>37</v>
      </c>
      <c r="D66" s="81"/>
      <c r="E66" s="42"/>
      <c r="F66" s="43">
        <f>(E66/E60)*100</f>
        <v>0</v>
      </c>
      <c r="G66" s="40"/>
      <c r="H66" s="26"/>
      <c r="I66" s="26"/>
    </row>
    <row r="67" spans="1:14" ht="15.75">
      <c r="A67" s="45" t="s">
        <v>38</v>
      </c>
      <c r="B67" s="14"/>
      <c r="C67" s="15"/>
      <c r="D67" s="15"/>
      <c r="E67" s="17"/>
      <c r="F67" s="17"/>
      <c r="G67" s="46"/>
      <c r="H67" s="47"/>
      <c r="I67" s="47"/>
      <c r="J67" s="47"/>
      <c r="K67" s="17"/>
      <c r="L67" s="21"/>
      <c r="M67" s="44"/>
      <c r="N67" s="44"/>
    </row>
    <row r="68" spans="1:14" ht="15.75">
      <c r="A68" s="16" t="s">
        <v>39</v>
      </c>
      <c r="B68" s="14"/>
      <c r="C68" s="48"/>
      <c r="D68" s="49"/>
      <c r="E68" s="50"/>
      <c r="F68" s="47"/>
      <c r="G68" s="46"/>
      <c r="H68" s="47"/>
      <c r="I68" s="47"/>
      <c r="J68" s="47"/>
      <c r="K68" s="17"/>
      <c r="L68" s="21"/>
      <c r="M68" s="28"/>
      <c r="N68" s="28"/>
    </row>
    <row r="69" spans="1:14" ht="15.75">
      <c r="A69" s="16" t="s">
        <v>40</v>
      </c>
      <c r="B69" s="14"/>
      <c r="C69" s="15"/>
      <c r="D69" s="49"/>
      <c r="E69" s="50"/>
      <c r="F69" s="47"/>
      <c r="G69" s="46"/>
      <c r="H69" s="51"/>
      <c r="I69" s="51"/>
      <c r="J69" s="51"/>
      <c r="K69" s="17"/>
      <c r="L69" s="21"/>
      <c r="M69" s="21"/>
      <c r="N69" s="21"/>
    </row>
    <row r="70" spans="1:14" ht="15.75">
      <c r="A70" s="16" t="s">
        <v>41</v>
      </c>
      <c r="B70" s="48"/>
      <c r="C70" s="15"/>
      <c r="D70" s="49"/>
      <c r="E70" s="50"/>
      <c r="F70" s="47"/>
      <c r="G70" s="52"/>
      <c r="H70" s="51"/>
      <c r="I70" s="51"/>
      <c r="J70" s="51"/>
      <c r="K70" s="17"/>
      <c r="L70" s="21"/>
      <c r="M70" s="21"/>
      <c r="N70" s="21"/>
    </row>
    <row r="71" spans="1:14" ht="15.75">
      <c r="A71" s="16" t="s">
        <v>42</v>
      </c>
      <c r="B71" s="39"/>
      <c r="C71" s="15"/>
      <c r="D71" s="53"/>
      <c r="E71" s="47"/>
      <c r="F71" s="47"/>
      <c r="G71" s="52"/>
      <c r="H71" s="51"/>
      <c r="I71" s="51"/>
      <c r="J71" s="51"/>
      <c r="K71" s="47"/>
      <c r="L71" s="21"/>
      <c r="M71" s="21"/>
      <c r="N71" s="21"/>
    </row>
    <row r="72" spans="1:14" ht="15.75">
      <c r="A72" s="16" t="s">
        <v>42</v>
      </c>
      <c r="B72" s="39"/>
      <c r="C72" s="15"/>
      <c r="D72" s="53"/>
      <c r="E72" s="47"/>
      <c r="F72" s="47"/>
      <c r="G72" s="52"/>
      <c r="H72" s="51"/>
      <c r="I72" s="51"/>
      <c r="J72" s="51"/>
      <c r="K72" s="47"/>
      <c r="L72" s="21"/>
      <c r="M72" s="21"/>
      <c r="N72" s="21"/>
    </row>
    <row r="73" ht="15.75" thickBot="1"/>
    <row r="74" spans="1:14" ht="15.75" thickBot="1">
      <c r="A74" s="89" t="s">
        <v>0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</row>
    <row r="75" spans="1:14" ht="15.75" thickBo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</row>
    <row r="76" spans="1:14" ht="1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4" ht="15.75">
      <c r="A77" s="90" t="s">
        <v>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</row>
    <row r="78" spans="1:14" ht="15.75">
      <c r="A78" s="90" t="s">
        <v>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</row>
    <row r="79" spans="1:14" ht="16.5" thickBot="1">
      <c r="A79" s="91" t="s">
        <v>3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1:14" ht="15.75">
      <c r="A80" s="92" t="s">
        <v>489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ht="15.75">
      <c r="A81" s="92" t="s">
        <v>5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5">
      <c r="A82" s="87" t="s">
        <v>6</v>
      </c>
      <c r="B82" s="82" t="s">
        <v>7</v>
      </c>
      <c r="C82" s="82" t="s">
        <v>8</v>
      </c>
      <c r="D82" s="87" t="s">
        <v>9</v>
      </c>
      <c r="E82" s="82" t="s">
        <v>10</v>
      </c>
      <c r="F82" s="82" t="s">
        <v>11</v>
      </c>
      <c r="G82" s="82" t="s">
        <v>12</v>
      </c>
      <c r="H82" s="82" t="s">
        <v>13</v>
      </c>
      <c r="I82" s="82" t="s">
        <v>14</v>
      </c>
      <c r="J82" s="82" t="s">
        <v>15</v>
      </c>
      <c r="K82" s="85" t="s">
        <v>16</v>
      </c>
      <c r="L82" s="82" t="s">
        <v>17</v>
      </c>
      <c r="M82" s="82" t="s">
        <v>18</v>
      </c>
      <c r="N82" s="82" t="s">
        <v>19</v>
      </c>
    </row>
    <row r="83" spans="1:14" ht="15">
      <c r="A83" s="87"/>
      <c r="B83" s="82"/>
      <c r="C83" s="82"/>
      <c r="D83" s="87"/>
      <c r="E83" s="82"/>
      <c r="F83" s="82"/>
      <c r="G83" s="82"/>
      <c r="H83" s="82"/>
      <c r="I83" s="82"/>
      <c r="J83" s="82"/>
      <c r="K83" s="85"/>
      <c r="L83" s="82"/>
      <c r="M83" s="82"/>
      <c r="N83" s="82"/>
    </row>
    <row r="84" spans="1:14" s="1" customFormat="1" ht="15.75">
      <c r="A84" s="63">
        <v>1</v>
      </c>
      <c r="B84" s="64">
        <v>43180</v>
      </c>
      <c r="C84" s="60" t="s">
        <v>187</v>
      </c>
      <c r="D84" s="60" t="s">
        <v>21</v>
      </c>
      <c r="E84" s="61" t="s">
        <v>341</v>
      </c>
      <c r="F84" s="60">
        <v>340</v>
      </c>
      <c r="G84" s="61">
        <v>330</v>
      </c>
      <c r="H84" s="61">
        <v>345</v>
      </c>
      <c r="I84" s="61">
        <v>350</v>
      </c>
      <c r="J84" s="61">
        <v>355</v>
      </c>
      <c r="K84" s="61">
        <v>345</v>
      </c>
      <c r="L84" s="65">
        <f>100000/F84</f>
        <v>294.11764705882354</v>
      </c>
      <c r="M84" s="66">
        <f>IF(D84="BUY",(K84-F84)*(L84),(F84-K84)*(L84))</f>
        <v>1470.5882352941176</v>
      </c>
      <c r="N84" s="67">
        <f>M84/(L84)/F84%</f>
        <v>1.4705882352941178</v>
      </c>
    </row>
    <row r="85" spans="1:14" s="1" customFormat="1" ht="15.75">
      <c r="A85" s="63">
        <v>2</v>
      </c>
      <c r="B85" s="64">
        <v>43179</v>
      </c>
      <c r="C85" s="60" t="s">
        <v>187</v>
      </c>
      <c r="D85" s="60" t="s">
        <v>21</v>
      </c>
      <c r="E85" s="61" t="s">
        <v>145</v>
      </c>
      <c r="F85" s="60">
        <v>385</v>
      </c>
      <c r="G85" s="61">
        <v>375</v>
      </c>
      <c r="H85" s="61">
        <v>390</v>
      </c>
      <c r="I85" s="61">
        <v>395</v>
      </c>
      <c r="J85" s="61">
        <v>400</v>
      </c>
      <c r="K85" s="61">
        <v>390</v>
      </c>
      <c r="L85" s="65">
        <f>100000/F85</f>
        <v>259.7402597402597</v>
      </c>
      <c r="M85" s="66">
        <f>IF(D85="BUY",(K85-F85)*(L85),(F85-K85)*(L85))</f>
        <v>1298.7012987012986</v>
      </c>
      <c r="N85" s="67">
        <f>M85/(L85)/F85%</f>
        <v>1.2987012987012987</v>
      </c>
    </row>
    <row r="86" spans="1:14" s="1" customFormat="1" ht="15.75">
      <c r="A86" s="63">
        <v>3</v>
      </c>
      <c r="B86" s="64">
        <v>43174</v>
      </c>
      <c r="C86" s="60" t="s">
        <v>187</v>
      </c>
      <c r="D86" s="60" t="s">
        <v>21</v>
      </c>
      <c r="E86" s="61" t="s">
        <v>295</v>
      </c>
      <c r="F86" s="60">
        <v>265</v>
      </c>
      <c r="G86" s="61">
        <v>258</v>
      </c>
      <c r="H86" s="61">
        <v>269</v>
      </c>
      <c r="I86" s="61">
        <v>273</v>
      </c>
      <c r="J86" s="61">
        <v>277</v>
      </c>
      <c r="K86" s="61">
        <v>269</v>
      </c>
      <c r="L86" s="65">
        <f>100000/F86</f>
        <v>377.35849056603774</v>
      </c>
      <c r="M86" s="66">
        <f>IF(D86="BUY",(K86-F86)*(L86),(F86-K86)*(L86))</f>
        <v>1509.433962264151</v>
      </c>
      <c r="N86" s="67">
        <f>M86/(L86)/F86%</f>
        <v>1.509433962264151</v>
      </c>
    </row>
    <row r="87" spans="1:14" s="1" customFormat="1" ht="15.75">
      <c r="A87" s="63">
        <v>4</v>
      </c>
      <c r="B87" s="64">
        <v>43173</v>
      </c>
      <c r="C87" s="60" t="s">
        <v>187</v>
      </c>
      <c r="D87" s="60" t="s">
        <v>21</v>
      </c>
      <c r="E87" s="61" t="s">
        <v>466</v>
      </c>
      <c r="F87" s="60">
        <v>970</v>
      </c>
      <c r="G87" s="61">
        <v>953</v>
      </c>
      <c r="H87" s="61">
        <v>980</v>
      </c>
      <c r="I87" s="61">
        <v>990</v>
      </c>
      <c r="J87" s="61">
        <v>1000</v>
      </c>
      <c r="K87" s="61">
        <v>1000</v>
      </c>
      <c r="L87" s="65">
        <f aca="true" t="shared" si="6" ref="L87:L93">100000/F87</f>
        <v>103.09278350515464</v>
      </c>
      <c r="M87" s="66">
        <f aca="true" t="shared" si="7" ref="M87:M93">IF(D87="BUY",(K87-F87)*(L87),(F87-K87)*(L87))</f>
        <v>3092.7835051546394</v>
      </c>
      <c r="N87" s="67">
        <f aca="true" t="shared" si="8" ref="N87:N93">M87/(L87)/F87%</f>
        <v>3.0927835051546393</v>
      </c>
    </row>
    <row r="88" spans="1:14" s="1" customFormat="1" ht="15.75">
      <c r="A88" s="63">
        <v>5</v>
      </c>
      <c r="B88" s="64">
        <v>43173</v>
      </c>
      <c r="C88" s="60" t="s">
        <v>187</v>
      </c>
      <c r="D88" s="60" t="s">
        <v>21</v>
      </c>
      <c r="E88" s="61" t="s">
        <v>379</v>
      </c>
      <c r="F88" s="60">
        <v>229</v>
      </c>
      <c r="G88" s="61">
        <v>224</v>
      </c>
      <c r="H88" s="61">
        <v>232</v>
      </c>
      <c r="I88" s="61">
        <v>235</v>
      </c>
      <c r="J88" s="61">
        <v>238</v>
      </c>
      <c r="K88" s="61">
        <v>232</v>
      </c>
      <c r="L88" s="65">
        <f t="shared" si="6"/>
        <v>436.68122270742356</v>
      </c>
      <c r="M88" s="66">
        <f t="shared" si="7"/>
        <v>1310.0436681222707</v>
      </c>
      <c r="N88" s="67">
        <f t="shared" si="8"/>
        <v>1.3100436681222707</v>
      </c>
    </row>
    <row r="89" spans="1:14" s="1" customFormat="1" ht="15.75">
      <c r="A89" s="63">
        <v>6</v>
      </c>
      <c r="B89" s="64">
        <v>43173</v>
      </c>
      <c r="C89" s="60" t="s">
        <v>187</v>
      </c>
      <c r="D89" s="60" t="s">
        <v>21</v>
      </c>
      <c r="E89" s="61" t="s">
        <v>466</v>
      </c>
      <c r="F89" s="60">
        <v>930</v>
      </c>
      <c r="G89" s="61">
        <v>913</v>
      </c>
      <c r="H89" s="61">
        <v>940</v>
      </c>
      <c r="I89" s="61">
        <v>950</v>
      </c>
      <c r="J89" s="61">
        <v>960</v>
      </c>
      <c r="K89" s="61">
        <v>940</v>
      </c>
      <c r="L89" s="65">
        <f t="shared" si="6"/>
        <v>107.52688172043011</v>
      </c>
      <c r="M89" s="66">
        <f t="shared" si="7"/>
        <v>1075.268817204301</v>
      </c>
      <c r="N89" s="67">
        <f t="shared" si="8"/>
        <v>1.075268817204301</v>
      </c>
    </row>
    <row r="90" spans="1:14" s="1" customFormat="1" ht="15.75">
      <c r="A90" s="63">
        <v>7</v>
      </c>
      <c r="B90" s="64">
        <v>43171</v>
      </c>
      <c r="C90" s="60" t="s">
        <v>187</v>
      </c>
      <c r="D90" s="60" t="s">
        <v>21</v>
      </c>
      <c r="E90" s="61" t="s">
        <v>466</v>
      </c>
      <c r="F90" s="60">
        <v>912</v>
      </c>
      <c r="G90" s="61">
        <v>895</v>
      </c>
      <c r="H90" s="61">
        <v>922</v>
      </c>
      <c r="I90" s="61">
        <v>932</v>
      </c>
      <c r="J90" s="61">
        <v>942</v>
      </c>
      <c r="K90" s="61">
        <v>922</v>
      </c>
      <c r="L90" s="65">
        <f t="shared" si="6"/>
        <v>109.64912280701755</v>
      </c>
      <c r="M90" s="66">
        <f t="shared" si="7"/>
        <v>1096.4912280701756</v>
      </c>
      <c r="N90" s="67">
        <f t="shared" si="8"/>
        <v>1.0964912280701755</v>
      </c>
    </row>
    <row r="91" spans="1:14" s="1" customFormat="1" ht="15.75">
      <c r="A91" s="63">
        <v>8</v>
      </c>
      <c r="B91" s="64">
        <v>43167</v>
      </c>
      <c r="C91" s="60" t="s">
        <v>187</v>
      </c>
      <c r="D91" s="60" t="s">
        <v>21</v>
      </c>
      <c r="E91" s="61" t="s">
        <v>145</v>
      </c>
      <c r="F91" s="60">
        <v>392</v>
      </c>
      <c r="G91" s="61">
        <v>383</v>
      </c>
      <c r="H91" s="61">
        <v>397</v>
      </c>
      <c r="I91" s="61">
        <v>402</v>
      </c>
      <c r="J91" s="61">
        <v>407</v>
      </c>
      <c r="K91" s="61">
        <v>397</v>
      </c>
      <c r="L91" s="65">
        <f t="shared" si="6"/>
        <v>255.10204081632654</v>
      </c>
      <c r="M91" s="66">
        <f t="shared" si="7"/>
        <v>1275.5102040816328</v>
      </c>
      <c r="N91" s="67">
        <f t="shared" si="8"/>
        <v>1.2755102040816326</v>
      </c>
    </row>
    <row r="92" spans="1:14" ht="15.75">
      <c r="A92" s="63">
        <v>9</v>
      </c>
      <c r="B92" s="64">
        <v>43165</v>
      </c>
      <c r="C92" s="60" t="s">
        <v>187</v>
      </c>
      <c r="D92" s="60" t="s">
        <v>21</v>
      </c>
      <c r="E92" s="61" t="s">
        <v>68</v>
      </c>
      <c r="F92" s="60">
        <v>641</v>
      </c>
      <c r="G92" s="61">
        <v>629</v>
      </c>
      <c r="H92" s="61">
        <v>648</v>
      </c>
      <c r="I92" s="61">
        <v>655</v>
      </c>
      <c r="J92" s="61">
        <v>662</v>
      </c>
      <c r="K92" s="61">
        <v>629</v>
      </c>
      <c r="L92" s="65">
        <f t="shared" si="6"/>
        <v>156.00624024961</v>
      </c>
      <c r="M92" s="66">
        <f t="shared" si="7"/>
        <v>-1872.07488299532</v>
      </c>
      <c r="N92" s="67">
        <f t="shared" si="8"/>
        <v>-1.8720748829953198</v>
      </c>
    </row>
    <row r="93" spans="1:14" s="1" customFormat="1" ht="15.75">
      <c r="A93" s="63">
        <v>10</v>
      </c>
      <c r="B93" s="64">
        <v>43164</v>
      </c>
      <c r="C93" s="60" t="s">
        <v>187</v>
      </c>
      <c r="D93" s="60" t="s">
        <v>21</v>
      </c>
      <c r="E93" s="61" t="s">
        <v>466</v>
      </c>
      <c r="F93" s="60">
        <v>855</v>
      </c>
      <c r="G93" s="61">
        <v>838</v>
      </c>
      <c r="H93" s="61">
        <v>865</v>
      </c>
      <c r="I93" s="61">
        <v>875</v>
      </c>
      <c r="J93" s="61">
        <v>885</v>
      </c>
      <c r="K93" s="61">
        <v>885</v>
      </c>
      <c r="L93" s="65">
        <f t="shared" si="6"/>
        <v>116.95906432748538</v>
      </c>
      <c r="M93" s="66">
        <f t="shared" si="7"/>
        <v>3508.7719298245615</v>
      </c>
      <c r="N93" s="67">
        <f t="shared" si="8"/>
        <v>3.508771929824561</v>
      </c>
    </row>
    <row r="95" spans="1:12" ht="15.75">
      <c r="A95" s="13" t="s">
        <v>26</v>
      </c>
      <c r="B95" s="14"/>
      <c r="C95" s="15"/>
      <c r="D95" s="16"/>
      <c r="E95" s="17"/>
      <c r="F95" s="17"/>
      <c r="G95" s="18"/>
      <c r="H95" s="19"/>
      <c r="I95" s="19"/>
      <c r="J95" s="19"/>
      <c r="L95" s="21"/>
    </row>
    <row r="96" spans="1:14" ht="15.75">
      <c r="A96" s="13" t="s">
        <v>27</v>
      </c>
      <c r="B96" s="23"/>
      <c r="C96" s="15"/>
      <c r="D96" s="16"/>
      <c r="E96" s="17"/>
      <c r="F96" s="17"/>
      <c r="G96" s="18"/>
      <c r="H96" s="17"/>
      <c r="I96" s="17"/>
      <c r="J96" s="17"/>
      <c r="L96" s="20"/>
      <c r="M96" s="1"/>
      <c r="N96" s="75"/>
    </row>
    <row r="97" spans="1:13" ht="15.75">
      <c r="A97" s="13" t="s">
        <v>27</v>
      </c>
      <c r="B97" s="23"/>
      <c r="C97" s="24"/>
      <c r="D97" s="25"/>
      <c r="E97" s="26"/>
      <c r="F97" s="26"/>
      <c r="G97" s="27"/>
      <c r="H97" s="26"/>
      <c r="I97" s="26"/>
      <c r="J97" s="26"/>
      <c r="K97" s="26"/>
      <c r="L97" s="20"/>
      <c r="M97" s="1"/>
    </row>
    <row r="98" spans="3:9" ht="16.5" thickBot="1">
      <c r="C98" s="26"/>
      <c r="D98" s="26"/>
      <c r="E98" s="26"/>
      <c r="F98" s="29"/>
      <c r="G98" s="30"/>
      <c r="H98" s="31" t="s">
        <v>28</v>
      </c>
      <c r="I98" s="31"/>
    </row>
    <row r="99" spans="3:9" ht="15.75">
      <c r="C99" s="84" t="s">
        <v>29</v>
      </c>
      <c r="D99" s="84"/>
      <c r="E99" s="33">
        <v>10</v>
      </c>
      <c r="F99" s="34">
        <f>F100+F101+F102+F103+F104+F105</f>
        <v>100</v>
      </c>
      <c r="G99" s="35">
        <v>10</v>
      </c>
      <c r="H99" s="36">
        <f>G100/G99%</f>
        <v>90</v>
      </c>
      <c r="I99" s="36"/>
    </row>
    <row r="100" spans="3:9" ht="15.75">
      <c r="C100" s="80" t="s">
        <v>30</v>
      </c>
      <c r="D100" s="80"/>
      <c r="E100" s="37">
        <v>9</v>
      </c>
      <c r="F100" s="38">
        <f>(E100/E99)*100</f>
        <v>90</v>
      </c>
      <c r="G100" s="35">
        <v>9</v>
      </c>
      <c r="H100" s="32"/>
      <c r="I100" s="32"/>
    </row>
    <row r="101" spans="3:9" ht="15.75">
      <c r="C101" s="80" t="s">
        <v>32</v>
      </c>
      <c r="D101" s="80"/>
      <c r="E101" s="37">
        <v>0</v>
      </c>
      <c r="F101" s="38">
        <f>(E101/E99)*100</f>
        <v>0</v>
      </c>
      <c r="G101" s="40"/>
      <c r="H101" s="35"/>
      <c r="I101" s="35"/>
    </row>
    <row r="102" spans="3:9" ht="15.75">
      <c r="C102" s="80" t="s">
        <v>33</v>
      </c>
      <c r="D102" s="80"/>
      <c r="E102" s="37">
        <v>0</v>
      </c>
      <c r="F102" s="38">
        <f>(E102/E99)*100</f>
        <v>0</v>
      </c>
      <c r="G102" s="40"/>
      <c r="H102" s="35"/>
      <c r="I102" s="35"/>
    </row>
    <row r="103" spans="3:9" ht="15.75">
      <c r="C103" s="80" t="s">
        <v>34</v>
      </c>
      <c r="D103" s="80"/>
      <c r="E103" s="37">
        <v>1</v>
      </c>
      <c r="F103" s="38">
        <f>(E103/E99)*100</f>
        <v>10</v>
      </c>
      <c r="G103" s="40"/>
      <c r="H103" s="26" t="s">
        <v>35</v>
      </c>
      <c r="I103" s="26"/>
    </row>
    <row r="104" spans="3:9" ht="15.75">
      <c r="C104" s="80" t="s">
        <v>36</v>
      </c>
      <c r="D104" s="80"/>
      <c r="E104" s="37">
        <v>0</v>
      </c>
      <c r="F104" s="38">
        <f>(E104/E99)*100</f>
        <v>0</v>
      </c>
      <c r="G104" s="40"/>
      <c r="H104" s="26"/>
      <c r="I104" s="26"/>
    </row>
    <row r="105" spans="3:9" ht="16.5" thickBot="1">
      <c r="C105" s="81" t="s">
        <v>37</v>
      </c>
      <c r="D105" s="81"/>
      <c r="E105" s="42"/>
      <c r="F105" s="43">
        <f>(E105/E99)*100</f>
        <v>0</v>
      </c>
      <c r="G105" s="40"/>
      <c r="H105" s="26"/>
      <c r="I105" s="26"/>
    </row>
    <row r="106" spans="1:14" ht="15.75">
      <c r="A106" s="45" t="s">
        <v>38</v>
      </c>
      <c r="B106" s="14"/>
      <c r="C106" s="15"/>
      <c r="D106" s="15"/>
      <c r="E106" s="17"/>
      <c r="F106" s="17"/>
      <c r="G106" s="46"/>
      <c r="H106" s="47"/>
      <c r="I106" s="47"/>
      <c r="J106" s="47"/>
      <c r="K106" s="17"/>
      <c r="L106" s="21"/>
      <c r="M106" s="44"/>
      <c r="N106" s="44"/>
    </row>
    <row r="107" spans="1:14" ht="15.75">
      <c r="A107" s="16" t="s">
        <v>39</v>
      </c>
      <c r="B107" s="14"/>
      <c r="C107" s="48"/>
      <c r="D107" s="49"/>
      <c r="E107" s="50"/>
      <c r="F107" s="47"/>
      <c r="G107" s="46"/>
      <c r="H107" s="47"/>
      <c r="I107" s="47"/>
      <c r="J107" s="47"/>
      <c r="K107" s="17"/>
      <c r="L107" s="21"/>
      <c r="M107" s="28"/>
      <c r="N107" s="28"/>
    </row>
    <row r="108" spans="1:14" ht="15.75">
      <c r="A108" s="16" t="s">
        <v>40</v>
      </c>
      <c r="B108" s="14"/>
      <c r="C108" s="15"/>
      <c r="D108" s="49"/>
      <c r="E108" s="50"/>
      <c r="F108" s="47"/>
      <c r="G108" s="46"/>
      <c r="H108" s="51"/>
      <c r="I108" s="51"/>
      <c r="J108" s="51"/>
      <c r="K108" s="17"/>
      <c r="L108" s="21"/>
      <c r="M108" s="21"/>
      <c r="N108" s="21"/>
    </row>
    <row r="109" spans="1:14" ht="15.75">
      <c r="A109" s="16" t="s">
        <v>41</v>
      </c>
      <c r="B109" s="48"/>
      <c r="C109" s="15"/>
      <c r="D109" s="49"/>
      <c r="E109" s="50"/>
      <c r="F109" s="47"/>
      <c r="G109" s="52"/>
      <c r="H109" s="51"/>
      <c r="I109" s="51"/>
      <c r="J109" s="51"/>
      <c r="K109" s="17"/>
      <c r="L109" s="21"/>
      <c r="M109" s="21"/>
      <c r="N109" s="21"/>
    </row>
    <row r="110" spans="1:14" ht="15.75">
      <c r="A110" s="16" t="s">
        <v>42</v>
      </c>
      <c r="B110" s="39"/>
      <c r="C110" s="15"/>
      <c r="D110" s="53"/>
      <c r="E110" s="47"/>
      <c r="F110" s="47"/>
      <c r="G110" s="52"/>
      <c r="H110" s="51"/>
      <c r="I110" s="51"/>
      <c r="J110" s="51"/>
      <c r="K110" s="47"/>
      <c r="L110" s="21"/>
      <c r="M110" s="21"/>
      <c r="N110" s="21"/>
    </row>
    <row r="111" spans="1:14" ht="15.75">
      <c r="A111" s="16" t="s">
        <v>42</v>
      </c>
      <c r="B111" s="39"/>
      <c r="C111" s="15"/>
      <c r="D111" s="53"/>
      <c r="E111" s="47"/>
      <c r="F111" s="47"/>
      <c r="G111" s="52"/>
      <c r="H111" s="51"/>
      <c r="I111" s="51"/>
      <c r="J111" s="51"/>
      <c r="K111" s="47"/>
      <c r="L111" s="21"/>
      <c r="M111" s="21"/>
      <c r="N111" s="21"/>
    </row>
    <row r="112" ht="15.75" thickBot="1"/>
    <row r="113" spans="1:14" ht="15.75" thickBot="1">
      <c r="A113" s="89" t="s">
        <v>0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</row>
    <row r="114" spans="1:14" ht="15.75" thickBo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</row>
    <row r="115" spans="1:14" ht="1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</row>
    <row r="116" spans="1:14" ht="15.75">
      <c r="A116" s="90" t="s">
        <v>1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1:14" ht="15.75">
      <c r="A117" s="90" t="s">
        <v>2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4" ht="16.5" thickBot="1">
      <c r="A118" s="91" t="s">
        <v>3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1:14" ht="15.75">
      <c r="A119" s="92" t="s">
        <v>476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1:14" ht="15.75">
      <c r="A120" s="92" t="s">
        <v>5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1:14" ht="15">
      <c r="A121" s="87" t="s">
        <v>6</v>
      </c>
      <c r="B121" s="82" t="s">
        <v>7</v>
      </c>
      <c r="C121" s="82" t="s">
        <v>8</v>
      </c>
      <c r="D121" s="87" t="s">
        <v>9</v>
      </c>
      <c r="E121" s="82" t="s">
        <v>10</v>
      </c>
      <c r="F121" s="82" t="s">
        <v>11</v>
      </c>
      <c r="G121" s="82" t="s">
        <v>12</v>
      </c>
      <c r="H121" s="82" t="s">
        <v>13</v>
      </c>
      <c r="I121" s="82" t="s">
        <v>14</v>
      </c>
      <c r="J121" s="82" t="s">
        <v>15</v>
      </c>
      <c r="K121" s="85" t="s">
        <v>16</v>
      </c>
      <c r="L121" s="82" t="s">
        <v>17</v>
      </c>
      <c r="M121" s="82" t="s">
        <v>18</v>
      </c>
      <c r="N121" s="82" t="s">
        <v>19</v>
      </c>
    </row>
    <row r="122" spans="1:14" ht="15">
      <c r="A122" s="87"/>
      <c r="B122" s="82"/>
      <c r="C122" s="82"/>
      <c r="D122" s="87"/>
      <c r="E122" s="82"/>
      <c r="F122" s="82"/>
      <c r="G122" s="82"/>
      <c r="H122" s="82"/>
      <c r="I122" s="82"/>
      <c r="J122" s="82"/>
      <c r="K122" s="85"/>
      <c r="L122" s="82"/>
      <c r="M122" s="82"/>
      <c r="N122" s="82"/>
    </row>
    <row r="123" spans="1:14" s="1" customFormat="1" ht="15.75">
      <c r="A123" s="63">
        <v>1</v>
      </c>
      <c r="B123" s="64">
        <v>43159</v>
      </c>
      <c r="C123" s="60" t="s">
        <v>187</v>
      </c>
      <c r="D123" s="60" t="s">
        <v>21</v>
      </c>
      <c r="E123" s="61" t="s">
        <v>485</v>
      </c>
      <c r="F123" s="60">
        <v>681</v>
      </c>
      <c r="G123" s="61">
        <v>666</v>
      </c>
      <c r="H123" s="61">
        <v>690</v>
      </c>
      <c r="I123" s="61">
        <v>698</v>
      </c>
      <c r="J123" s="61">
        <v>704</v>
      </c>
      <c r="K123" s="61">
        <v>690</v>
      </c>
      <c r="L123" s="65">
        <f>100000/F123</f>
        <v>146.84287812041117</v>
      </c>
      <c r="M123" s="66">
        <f>IF(D123="BUY",(K123-F123)*(L123),(F123-K123)*(L123))</f>
        <v>1321.5859030837005</v>
      </c>
      <c r="N123" s="67">
        <f>M123/(L123)/F123%</f>
        <v>1.3215859030837005</v>
      </c>
    </row>
    <row r="124" spans="1:14" s="1" customFormat="1" ht="15.75">
      <c r="A124" s="63">
        <v>2</v>
      </c>
      <c r="B124" s="64">
        <v>43159</v>
      </c>
      <c r="C124" s="60" t="s">
        <v>187</v>
      </c>
      <c r="D124" s="60" t="s">
        <v>21</v>
      </c>
      <c r="E124" s="61" t="s">
        <v>145</v>
      </c>
      <c r="F124" s="60">
        <v>405</v>
      </c>
      <c r="G124" s="61">
        <v>395</v>
      </c>
      <c r="H124" s="61">
        <v>410</v>
      </c>
      <c r="I124" s="61">
        <v>415</v>
      </c>
      <c r="J124" s="61">
        <v>420</v>
      </c>
      <c r="K124" s="61">
        <v>395</v>
      </c>
      <c r="L124" s="65">
        <f>100000/F124</f>
        <v>246.91358024691357</v>
      </c>
      <c r="M124" s="66">
        <f>IF(D124="BUY",(K124-F124)*(L124),(F124-K124)*(L124))</f>
        <v>-2469.135802469136</v>
      </c>
      <c r="N124" s="67">
        <f>M124/(L124)/F124%</f>
        <v>-2.469135802469136</v>
      </c>
    </row>
    <row r="125" spans="1:14" s="1" customFormat="1" ht="15.75">
      <c r="A125" s="63">
        <v>3</v>
      </c>
      <c r="B125" s="64">
        <v>43157</v>
      </c>
      <c r="C125" s="60" t="s">
        <v>187</v>
      </c>
      <c r="D125" s="60" t="s">
        <v>21</v>
      </c>
      <c r="E125" s="61" t="s">
        <v>483</v>
      </c>
      <c r="F125" s="60">
        <v>615</v>
      </c>
      <c r="G125" s="61">
        <v>603</v>
      </c>
      <c r="H125" s="61">
        <v>622</v>
      </c>
      <c r="I125" s="61">
        <v>629</v>
      </c>
      <c r="J125" s="61">
        <v>635</v>
      </c>
      <c r="K125" s="61">
        <v>622</v>
      </c>
      <c r="L125" s="65">
        <f>100000/F125</f>
        <v>162.60162601626016</v>
      </c>
      <c r="M125" s="66">
        <f>IF(D125="BUY",(K125-F125)*(L125),(F125-K125)*(L125))</f>
        <v>1138.2113821138212</v>
      </c>
      <c r="N125" s="67">
        <f>M125/(L125)/F125%</f>
        <v>1.1382113821138211</v>
      </c>
    </row>
    <row r="126" spans="1:14" s="1" customFormat="1" ht="15.75">
      <c r="A126" s="63">
        <v>4</v>
      </c>
      <c r="B126" s="64">
        <v>43154</v>
      </c>
      <c r="C126" s="60" t="s">
        <v>187</v>
      </c>
      <c r="D126" s="60" t="s">
        <v>21</v>
      </c>
      <c r="E126" s="61" t="s">
        <v>469</v>
      </c>
      <c r="F126" s="60">
        <v>832</v>
      </c>
      <c r="G126" s="61">
        <v>816</v>
      </c>
      <c r="H126" s="61">
        <v>842</v>
      </c>
      <c r="I126" s="61">
        <v>852</v>
      </c>
      <c r="J126" s="61">
        <v>862</v>
      </c>
      <c r="K126" s="61">
        <v>842</v>
      </c>
      <c r="L126" s="65">
        <f>100000/F126</f>
        <v>120.1923076923077</v>
      </c>
      <c r="M126" s="66">
        <f>IF(D126="BUY",(K126-F126)*(L126),(F126-K126)*(L126))</f>
        <v>1201.923076923077</v>
      </c>
      <c r="N126" s="67">
        <f>M126/(L126)/F126%</f>
        <v>1.2019230769230769</v>
      </c>
    </row>
    <row r="127" spans="1:14" s="1" customFormat="1" ht="15.75">
      <c r="A127" s="63">
        <v>5</v>
      </c>
      <c r="B127" s="64">
        <v>43152</v>
      </c>
      <c r="C127" s="60" t="s">
        <v>187</v>
      </c>
      <c r="D127" s="60" t="s">
        <v>21</v>
      </c>
      <c r="E127" s="61" t="s">
        <v>236</v>
      </c>
      <c r="F127" s="60">
        <v>557</v>
      </c>
      <c r="G127" s="61">
        <v>546</v>
      </c>
      <c r="H127" s="61">
        <v>563</v>
      </c>
      <c r="I127" s="61">
        <v>569</v>
      </c>
      <c r="J127" s="61">
        <v>575</v>
      </c>
      <c r="K127" s="61">
        <v>546</v>
      </c>
      <c r="L127" s="65">
        <f>100000/F127</f>
        <v>179.53321364452424</v>
      </c>
      <c r="M127" s="66">
        <f>IF(D127="BUY",(K127-F127)*(L127),(F127-K127)*(L127))</f>
        <v>-1974.8653500897667</v>
      </c>
      <c r="N127" s="67">
        <f>M127/(L127)/F127%</f>
        <v>-1.9748653500897666</v>
      </c>
    </row>
    <row r="128" spans="1:14" s="1" customFormat="1" ht="15.75">
      <c r="A128" s="63">
        <v>6</v>
      </c>
      <c r="B128" s="64">
        <v>43150</v>
      </c>
      <c r="C128" s="60" t="s">
        <v>187</v>
      </c>
      <c r="D128" s="60" t="s">
        <v>21</v>
      </c>
      <c r="E128" s="61" t="s">
        <v>145</v>
      </c>
      <c r="F128" s="60">
        <v>390</v>
      </c>
      <c r="G128" s="61">
        <v>382</v>
      </c>
      <c r="H128" s="61">
        <v>395</v>
      </c>
      <c r="I128" s="61">
        <v>400</v>
      </c>
      <c r="J128" s="61">
        <v>405</v>
      </c>
      <c r="K128" s="61">
        <v>395</v>
      </c>
      <c r="L128" s="65">
        <f aca="true" t="shared" si="9" ref="L128:L133">100000/F128</f>
        <v>256.4102564102564</v>
      </c>
      <c r="M128" s="66">
        <f aca="true" t="shared" si="10" ref="M128:M133">IF(D128="BUY",(K128-F128)*(L128),(F128-K128)*(L128))</f>
        <v>1282.051282051282</v>
      </c>
      <c r="N128" s="67">
        <f aca="true" t="shared" si="11" ref="N128:N133">M128/(L128)/F128%</f>
        <v>1.2820512820512822</v>
      </c>
    </row>
    <row r="129" spans="1:14" s="1" customFormat="1" ht="15.75">
      <c r="A129" s="63">
        <v>7</v>
      </c>
      <c r="B129" s="64">
        <v>43143</v>
      </c>
      <c r="C129" s="60" t="s">
        <v>187</v>
      </c>
      <c r="D129" s="60" t="s">
        <v>21</v>
      </c>
      <c r="E129" s="61" t="s">
        <v>481</v>
      </c>
      <c r="F129" s="60">
        <v>890</v>
      </c>
      <c r="G129" s="61">
        <v>870</v>
      </c>
      <c r="H129" s="61">
        <v>900</v>
      </c>
      <c r="I129" s="61">
        <v>910</v>
      </c>
      <c r="J129" s="61">
        <v>920</v>
      </c>
      <c r="K129" s="61">
        <v>900</v>
      </c>
      <c r="L129" s="65">
        <f t="shared" si="9"/>
        <v>112.35955056179775</v>
      </c>
      <c r="M129" s="66">
        <f t="shared" si="10"/>
        <v>1123.5955056179776</v>
      </c>
      <c r="N129" s="67">
        <f t="shared" si="11"/>
        <v>1.1235955056179774</v>
      </c>
    </row>
    <row r="130" spans="1:14" s="1" customFormat="1" ht="15.75">
      <c r="A130" s="63">
        <v>8</v>
      </c>
      <c r="B130" s="64">
        <v>43146</v>
      </c>
      <c r="C130" s="60" t="s">
        <v>187</v>
      </c>
      <c r="D130" s="60" t="s">
        <v>21</v>
      </c>
      <c r="E130" s="61" t="s">
        <v>63</v>
      </c>
      <c r="F130" s="60">
        <v>376</v>
      </c>
      <c r="G130" s="61">
        <v>369</v>
      </c>
      <c r="H130" s="61">
        <v>380</v>
      </c>
      <c r="I130" s="61">
        <v>384</v>
      </c>
      <c r="J130" s="61">
        <v>388</v>
      </c>
      <c r="K130" s="61">
        <v>380</v>
      </c>
      <c r="L130" s="65">
        <f t="shared" si="9"/>
        <v>265.9574468085106</v>
      </c>
      <c r="M130" s="66">
        <f t="shared" si="10"/>
        <v>1063.8297872340424</v>
      </c>
      <c r="N130" s="67">
        <f t="shared" si="11"/>
        <v>1.0638297872340425</v>
      </c>
    </row>
    <row r="131" spans="1:14" s="1" customFormat="1" ht="15.75">
      <c r="A131" s="63">
        <v>9</v>
      </c>
      <c r="B131" s="64">
        <v>43139</v>
      </c>
      <c r="C131" s="60" t="s">
        <v>187</v>
      </c>
      <c r="D131" s="60" t="s">
        <v>21</v>
      </c>
      <c r="E131" s="61" t="s">
        <v>102</v>
      </c>
      <c r="F131" s="60">
        <v>760</v>
      </c>
      <c r="G131" s="61">
        <v>743</v>
      </c>
      <c r="H131" s="61">
        <v>770</v>
      </c>
      <c r="I131" s="61">
        <v>780</v>
      </c>
      <c r="J131" s="61">
        <v>790</v>
      </c>
      <c r="K131" s="61">
        <v>780</v>
      </c>
      <c r="L131" s="65">
        <f t="shared" si="9"/>
        <v>131.57894736842104</v>
      </c>
      <c r="M131" s="66">
        <f t="shared" si="10"/>
        <v>2631.578947368421</v>
      </c>
      <c r="N131" s="67">
        <f t="shared" si="11"/>
        <v>2.6315789473684212</v>
      </c>
    </row>
    <row r="132" spans="1:14" s="1" customFormat="1" ht="15.75">
      <c r="A132" s="63">
        <v>10</v>
      </c>
      <c r="B132" s="64">
        <v>43136</v>
      </c>
      <c r="C132" s="60" t="s">
        <v>187</v>
      </c>
      <c r="D132" s="60" t="s">
        <v>21</v>
      </c>
      <c r="E132" s="61" t="s">
        <v>192</v>
      </c>
      <c r="F132" s="60">
        <v>628</v>
      </c>
      <c r="G132" s="61">
        <v>615</v>
      </c>
      <c r="H132" s="61">
        <v>635</v>
      </c>
      <c r="I132" s="61">
        <v>641</v>
      </c>
      <c r="J132" s="61">
        <v>648</v>
      </c>
      <c r="K132" s="61">
        <v>615</v>
      </c>
      <c r="L132" s="65">
        <f t="shared" si="9"/>
        <v>159.23566878980893</v>
      </c>
      <c r="M132" s="66">
        <f t="shared" si="10"/>
        <v>-2070.063694267516</v>
      </c>
      <c r="N132" s="67">
        <f t="shared" si="11"/>
        <v>-2.0700636942675157</v>
      </c>
    </row>
    <row r="133" spans="1:14" s="1" customFormat="1" ht="15.75">
      <c r="A133" s="63">
        <v>11</v>
      </c>
      <c r="B133" s="64">
        <v>43136</v>
      </c>
      <c r="C133" s="60" t="s">
        <v>187</v>
      </c>
      <c r="D133" s="60" t="s">
        <v>21</v>
      </c>
      <c r="E133" s="61" t="s">
        <v>25</v>
      </c>
      <c r="F133" s="60">
        <v>873</v>
      </c>
      <c r="G133" s="61">
        <v>857</v>
      </c>
      <c r="H133" s="61">
        <v>883</v>
      </c>
      <c r="I133" s="61">
        <v>893</v>
      </c>
      <c r="J133" s="61">
        <v>903</v>
      </c>
      <c r="K133" s="61">
        <v>893</v>
      </c>
      <c r="L133" s="65">
        <f t="shared" si="9"/>
        <v>114.5475372279496</v>
      </c>
      <c r="M133" s="66">
        <f t="shared" si="10"/>
        <v>2290.950744558992</v>
      </c>
      <c r="N133" s="67">
        <f t="shared" si="11"/>
        <v>2.290950744558992</v>
      </c>
    </row>
    <row r="135" spans="1:12" ht="15.75">
      <c r="A135" s="13" t="s">
        <v>26</v>
      </c>
      <c r="B135" s="14"/>
      <c r="C135" s="15"/>
      <c r="D135" s="16"/>
      <c r="E135" s="17"/>
      <c r="F135" s="17"/>
      <c r="G135" s="18"/>
      <c r="H135" s="19"/>
      <c r="I135" s="19"/>
      <c r="J135" s="19"/>
      <c r="L135" s="21"/>
    </row>
    <row r="136" spans="1:14" ht="15.75">
      <c r="A136" s="13" t="s">
        <v>27</v>
      </c>
      <c r="B136" s="23"/>
      <c r="C136" s="15"/>
      <c r="D136" s="16"/>
      <c r="E136" s="17"/>
      <c r="F136" s="17"/>
      <c r="G136" s="18"/>
      <c r="H136" s="17"/>
      <c r="I136" s="17"/>
      <c r="J136" s="17"/>
      <c r="L136" s="20"/>
      <c r="M136" s="1"/>
      <c r="N136" s="75"/>
    </row>
    <row r="137" spans="1:13" ht="15.75">
      <c r="A137" s="13" t="s">
        <v>27</v>
      </c>
      <c r="B137" s="23"/>
      <c r="C137" s="24"/>
      <c r="D137" s="25"/>
      <c r="E137" s="26"/>
      <c r="F137" s="26"/>
      <c r="G137" s="27"/>
      <c r="H137" s="26"/>
      <c r="I137" s="26"/>
      <c r="J137" s="26"/>
      <c r="K137" s="26"/>
      <c r="L137" s="20"/>
      <c r="M137" s="1"/>
    </row>
    <row r="138" spans="3:9" ht="16.5" thickBot="1">
      <c r="C138" s="26"/>
      <c r="D138" s="26"/>
      <c r="E138" s="26"/>
      <c r="F138" s="29"/>
      <c r="G138" s="30"/>
      <c r="H138" s="31" t="s">
        <v>28</v>
      </c>
      <c r="I138" s="31"/>
    </row>
    <row r="139" spans="3:9" ht="15.75">
      <c r="C139" s="84" t="s">
        <v>29</v>
      </c>
      <c r="D139" s="84"/>
      <c r="E139" s="33">
        <v>11</v>
      </c>
      <c r="F139" s="34">
        <f>F140+F141+F142+F143+F144+F145</f>
        <v>100</v>
      </c>
      <c r="G139" s="35">
        <v>11</v>
      </c>
      <c r="H139" s="36">
        <f>G140/G139%</f>
        <v>72.72727272727273</v>
      </c>
      <c r="I139" s="36"/>
    </row>
    <row r="140" spans="3:14" ht="15.75">
      <c r="C140" s="80" t="s">
        <v>30</v>
      </c>
      <c r="D140" s="80"/>
      <c r="E140" s="37">
        <v>8</v>
      </c>
      <c r="F140" s="38">
        <f>(E140/E139)*100</f>
        <v>72.72727272727273</v>
      </c>
      <c r="G140" s="35">
        <v>8</v>
      </c>
      <c r="H140" s="32"/>
      <c r="I140" s="32"/>
      <c r="N140" s="21"/>
    </row>
    <row r="141" spans="3:9" ht="15.75">
      <c r="C141" s="80" t="s">
        <v>32</v>
      </c>
      <c r="D141" s="80"/>
      <c r="E141" s="37">
        <v>0</v>
      </c>
      <c r="F141" s="38">
        <f>(E141/E139)*100</f>
        <v>0</v>
      </c>
      <c r="G141" s="40"/>
      <c r="H141" s="35"/>
      <c r="I141" s="35"/>
    </row>
    <row r="142" spans="3:9" ht="15.75">
      <c r="C142" s="80" t="s">
        <v>33</v>
      </c>
      <c r="D142" s="80"/>
      <c r="E142" s="37">
        <v>0</v>
      </c>
      <c r="F142" s="38">
        <f>(E142/E139)*100</f>
        <v>0</v>
      </c>
      <c r="G142" s="40"/>
      <c r="H142" s="35"/>
      <c r="I142" s="35"/>
    </row>
    <row r="143" spans="3:9" ht="15.75">
      <c r="C143" s="80" t="s">
        <v>34</v>
      </c>
      <c r="D143" s="80"/>
      <c r="E143" s="37">
        <v>3</v>
      </c>
      <c r="F143" s="38">
        <f>(E143/E139)*100</f>
        <v>27.27272727272727</v>
      </c>
      <c r="G143" s="40"/>
      <c r="H143" s="26" t="s">
        <v>35</v>
      </c>
      <c r="I143" s="26"/>
    </row>
    <row r="144" spans="3:9" ht="15.75">
      <c r="C144" s="80" t="s">
        <v>36</v>
      </c>
      <c r="D144" s="80"/>
      <c r="E144" s="37">
        <v>0</v>
      </c>
      <c r="F144" s="38">
        <f>(E144/E139)*100</f>
        <v>0</v>
      </c>
      <c r="G144" s="40"/>
      <c r="H144" s="26"/>
      <c r="I144" s="26"/>
    </row>
    <row r="145" spans="3:9" ht="16.5" thickBot="1">
      <c r="C145" s="81" t="s">
        <v>37</v>
      </c>
      <c r="D145" s="81"/>
      <c r="E145" s="42"/>
      <c r="F145" s="43">
        <f>(E145/E139)*100</f>
        <v>0</v>
      </c>
      <c r="G145" s="40"/>
      <c r="H145" s="26"/>
      <c r="I145" s="26"/>
    </row>
    <row r="146" spans="1:14" ht="15.75">
      <c r="A146" s="45" t="s">
        <v>38</v>
      </c>
      <c r="B146" s="14"/>
      <c r="C146" s="15"/>
      <c r="D146" s="15"/>
      <c r="E146" s="17"/>
      <c r="F146" s="17"/>
      <c r="G146" s="46"/>
      <c r="H146" s="47"/>
      <c r="I146" s="47"/>
      <c r="J146" s="47"/>
      <c r="K146" s="17"/>
      <c r="L146" s="21"/>
      <c r="M146" s="44"/>
      <c r="N146" s="44"/>
    </row>
    <row r="147" spans="1:14" ht="15.75">
      <c r="A147" s="16" t="s">
        <v>39</v>
      </c>
      <c r="B147" s="14"/>
      <c r="C147" s="48"/>
      <c r="D147" s="49"/>
      <c r="E147" s="50"/>
      <c r="F147" s="47"/>
      <c r="G147" s="46"/>
      <c r="H147" s="47"/>
      <c r="I147" s="47"/>
      <c r="J147" s="47"/>
      <c r="K147" s="17"/>
      <c r="L147" s="21"/>
      <c r="M147" s="28"/>
      <c r="N147" s="28"/>
    </row>
    <row r="148" spans="1:14" ht="15.75">
      <c r="A148" s="16" t="s">
        <v>40</v>
      </c>
      <c r="B148" s="14"/>
      <c r="C148" s="15"/>
      <c r="D148" s="49"/>
      <c r="E148" s="50"/>
      <c r="F148" s="47"/>
      <c r="G148" s="46"/>
      <c r="H148" s="51"/>
      <c r="I148" s="51"/>
      <c r="J148" s="51"/>
      <c r="K148" s="17"/>
      <c r="L148" s="21"/>
      <c r="M148" s="21"/>
      <c r="N148" s="21"/>
    </row>
    <row r="149" spans="1:14" ht="15.75">
      <c r="A149" s="16" t="s">
        <v>41</v>
      </c>
      <c r="B149" s="48"/>
      <c r="C149" s="15"/>
      <c r="D149" s="49"/>
      <c r="E149" s="50"/>
      <c r="F149" s="47"/>
      <c r="G149" s="52"/>
      <c r="H149" s="51"/>
      <c r="I149" s="51"/>
      <c r="J149" s="51"/>
      <c r="K149" s="17"/>
      <c r="L149" s="21"/>
      <c r="M149" s="21"/>
      <c r="N149" s="21"/>
    </row>
    <row r="150" spans="1:14" ht="15.75">
      <c r="A150" s="16" t="s">
        <v>42</v>
      </c>
      <c r="B150" s="39"/>
      <c r="C150" s="15"/>
      <c r="D150" s="53"/>
      <c r="E150" s="47"/>
      <c r="F150" s="47"/>
      <c r="G150" s="52"/>
      <c r="H150" s="51"/>
      <c r="I150" s="51"/>
      <c r="J150" s="51"/>
      <c r="K150" s="47"/>
      <c r="L150" s="21"/>
      <c r="M150" s="21"/>
      <c r="N150" s="21"/>
    </row>
    <row r="151" spans="1:14" ht="15.75">
      <c r="A151" s="16" t="s">
        <v>42</v>
      </c>
      <c r="B151" s="39"/>
      <c r="C151" s="15"/>
      <c r="D151" s="53"/>
      <c r="E151" s="47"/>
      <c r="F151" s="47"/>
      <c r="G151" s="52"/>
      <c r="H151" s="51"/>
      <c r="I151" s="51"/>
      <c r="J151" s="51"/>
      <c r="K151" s="47"/>
      <c r="L151" s="21"/>
      <c r="M151" s="21"/>
      <c r="N151" s="21"/>
    </row>
    <row r="152" ht="18.75" customHeight="1" thickBot="1"/>
    <row r="153" spans="1:14" ht="15.75" thickBot="1">
      <c r="A153" s="89" t="s">
        <v>0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1:14" ht="15.75" thickBo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</row>
    <row r="155" spans="1:14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1:14" ht="15.75">
      <c r="A156" s="90" t="s">
        <v>1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</row>
    <row r="157" spans="1:14" ht="15.75">
      <c r="A157" s="90" t="s">
        <v>2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</row>
    <row r="158" spans="1:14" ht="16.5" thickBot="1">
      <c r="A158" s="91" t="s">
        <v>3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1:14" ht="15.75">
      <c r="A159" s="92" t="s">
        <v>454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</row>
    <row r="160" spans="1:14" ht="15.75">
      <c r="A160" s="92" t="s">
        <v>5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1:14" ht="15">
      <c r="A161" s="87" t="s">
        <v>6</v>
      </c>
      <c r="B161" s="82" t="s">
        <v>7</v>
      </c>
      <c r="C161" s="82" t="s">
        <v>8</v>
      </c>
      <c r="D161" s="87" t="s">
        <v>9</v>
      </c>
      <c r="E161" s="82" t="s">
        <v>10</v>
      </c>
      <c r="F161" s="82" t="s">
        <v>11</v>
      </c>
      <c r="G161" s="82" t="s">
        <v>12</v>
      </c>
      <c r="H161" s="82" t="s">
        <v>13</v>
      </c>
      <c r="I161" s="82" t="s">
        <v>14</v>
      </c>
      <c r="J161" s="82" t="s">
        <v>15</v>
      </c>
      <c r="K161" s="85" t="s">
        <v>16</v>
      </c>
      <c r="L161" s="82" t="s">
        <v>17</v>
      </c>
      <c r="M161" s="82" t="s">
        <v>18</v>
      </c>
      <c r="N161" s="82" t="s">
        <v>19</v>
      </c>
    </row>
    <row r="162" spans="1:14" ht="15">
      <c r="A162" s="87"/>
      <c r="B162" s="82"/>
      <c r="C162" s="82"/>
      <c r="D162" s="87"/>
      <c r="E162" s="82"/>
      <c r="F162" s="82"/>
      <c r="G162" s="82"/>
      <c r="H162" s="82"/>
      <c r="I162" s="82"/>
      <c r="J162" s="82"/>
      <c r="K162" s="85"/>
      <c r="L162" s="82"/>
      <c r="M162" s="82"/>
      <c r="N162" s="82"/>
    </row>
    <row r="163" spans="1:14" s="1" customFormat="1" ht="15.75">
      <c r="A163" s="63">
        <v>1</v>
      </c>
      <c r="B163" s="64">
        <v>43131</v>
      </c>
      <c r="C163" s="60" t="s">
        <v>187</v>
      </c>
      <c r="D163" s="60" t="s">
        <v>21</v>
      </c>
      <c r="E163" s="61" t="s">
        <v>385</v>
      </c>
      <c r="F163" s="60">
        <v>177</v>
      </c>
      <c r="G163" s="61">
        <v>172</v>
      </c>
      <c r="H163" s="61">
        <v>180</v>
      </c>
      <c r="I163" s="61">
        <v>183</v>
      </c>
      <c r="J163" s="61">
        <v>186</v>
      </c>
      <c r="K163" s="61">
        <v>172</v>
      </c>
      <c r="L163" s="65">
        <f aca="true" t="shared" si="12" ref="L163:L169">100000/F163</f>
        <v>564.9717514124294</v>
      </c>
      <c r="M163" s="66">
        <f aca="true" t="shared" si="13" ref="M163:M168">IF(D163="BUY",(K163-F163)*(L163),(F163-K163)*(L163))</f>
        <v>-2824.858757062147</v>
      </c>
      <c r="N163" s="67">
        <f aca="true" t="shared" si="14" ref="N163:N168">M163/(L163)/F163%</f>
        <v>-2.824858757062147</v>
      </c>
    </row>
    <row r="164" spans="1:14" s="1" customFormat="1" ht="15.75">
      <c r="A164" s="63">
        <v>1</v>
      </c>
      <c r="B164" s="64">
        <v>43130</v>
      </c>
      <c r="C164" s="60" t="s">
        <v>187</v>
      </c>
      <c r="D164" s="60" t="s">
        <v>21</v>
      </c>
      <c r="E164" s="61" t="s">
        <v>22</v>
      </c>
      <c r="F164" s="60">
        <v>258</v>
      </c>
      <c r="G164" s="61">
        <v>252</v>
      </c>
      <c r="H164" s="61">
        <v>261</v>
      </c>
      <c r="I164" s="61">
        <v>264</v>
      </c>
      <c r="J164" s="61">
        <v>267</v>
      </c>
      <c r="K164" s="61">
        <v>252</v>
      </c>
      <c r="L164" s="65">
        <f t="shared" si="12"/>
        <v>387.5968992248062</v>
      </c>
      <c r="M164" s="66">
        <f t="shared" si="13"/>
        <v>-2325.581395348837</v>
      </c>
      <c r="N164" s="67">
        <f t="shared" si="14"/>
        <v>-2.325581395348837</v>
      </c>
    </row>
    <row r="165" spans="1:14" s="1" customFormat="1" ht="15.75">
      <c r="A165" s="63">
        <v>2</v>
      </c>
      <c r="B165" s="64">
        <v>43125</v>
      </c>
      <c r="C165" s="60" t="s">
        <v>187</v>
      </c>
      <c r="D165" s="60" t="s">
        <v>21</v>
      </c>
      <c r="E165" s="61" t="s">
        <v>469</v>
      </c>
      <c r="F165" s="60">
        <v>913</v>
      </c>
      <c r="G165" s="61">
        <v>895</v>
      </c>
      <c r="H165" s="61">
        <v>923</v>
      </c>
      <c r="I165" s="61">
        <v>933</v>
      </c>
      <c r="J165" s="61">
        <v>943</v>
      </c>
      <c r="K165" s="61">
        <v>923</v>
      </c>
      <c r="L165" s="65">
        <f t="shared" si="12"/>
        <v>109.5290251916758</v>
      </c>
      <c r="M165" s="66">
        <f t="shared" si="13"/>
        <v>1095.290251916758</v>
      </c>
      <c r="N165" s="67">
        <f t="shared" si="14"/>
        <v>1.0952902519167578</v>
      </c>
    </row>
    <row r="166" spans="1:14" s="1" customFormat="1" ht="15.75">
      <c r="A166" s="63">
        <v>3</v>
      </c>
      <c r="B166" s="64">
        <v>43124</v>
      </c>
      <c r="C166" s="60" t="s">
        <v>187</v>
      </c>
      <c r="D166" s="60" t="s">
        <v>21</v>
      </c>
      <c r="E166" s="61" t="s">
        <v>471</v>
      </c>
      <c r="F166" s="60">
        <v>877</v>
      </c>
      <c r="G166" s="61">
        <v>862</v>
      </c>
      <c r="H166" s="61">
        <v>886</v>
      </c>
      <c r="I166" s="61">
        <v>895</v>
      </c>
      <c r="J166" s="61">
        <v>893</v>
      </c>
      <c r="K166" s="61">
        <v>886</v>
      </c>
      <c r="L166" s="65">
        <f t="shared" si="12"/>
        <v>114.02508551881414</v>
      </c>
      <c r="M166" s="66">
        <f t="shared" si="13"/>
        <v>1026.2257696693273</v>
      </c>
      <c r="N166" s="67">
        <f t="shared" si="14"/>
        <v>1.0262257696693273</v>
      </c>
    </row>
    <row r="167" spans="1:14" s="1" customFormat="1" ht="15.75">
      <c r="A167" s="63">
        <v>4</v>
      </c>
      <c r="B167" s="64">
        <v>43124</v>
      </c>
      <c r="C167" s="60" t="s">
        <v>187</v>
      </c>
      <c r="D167" s="60" t="s">
        <v>21</v>
      </c>
      <c r="E167" s="61" t="s">
        <v>469</v>
      </c>
      <c r="F167" s="60">
        <v>860</v>
      </c>
      <c r="G167" s="61">
        <v>844</v>
      </c>
      <c r="H167" s="61">
        <v>870</v>
      </c>
      <c r="I167" s="61">
        <v>880</v>
      </c>
      <c r="J167" s="61">
        <v>890</v>
      </c>
      <c r="K167" s="61">
        <v>870</v>
      </c>
      <c r="L167" s="65">
        <f t="shared" si="12"/>
        <v>116.27906976744185</v>
      </c>
      <c r="M167" s="66">
        <f t="shared" si="13"/>
        <v>1162.7906976744184</v>
      </c>
      <c r="N167" s="67">
        <f t="shared" si="14"/>
        <v>1.1627906976744184</v>
      </c>
    </row>
    <row r="168" spans="1:14" s="1" customFormat="1" ht="15.75">
      <c r="A168" s="63">
        <v>5</v>
      </c>
      <c r="B168" s="64">
        <v>43123</v>
      </c>
      <c r="C168" s="60" t="s">
        <v>187</v>
      </c>
      <c r="D168" s="60" t="s">
        <v>21</v>
      </c>
      <c r="E168" s="61" t="s">
        <v>282</v>
      </c>
      <c r="F168" s="60">
        <v>585</v>
      </c>
      <c r="G168" s="61">
        <v>574</v>
      </c>
      <c r="H168" s="61">
        <v>591</v>
      </c>
      <c r="I168" s="61">
        <v>597</v>
      </c>
      <c r="J168" s="61">
        <v>603</v>
      </c>
      <c r="K168" s="61">
        <v>574</v>
      </c>
      <c r="L168" s="65">
        <f t="shared" si="12"/>
        <v>170.94017094017093</v>
      </c>
      <c r="M168" s="66">
        <f t="shared" si="13"/>
        <v>-1880.3418803418801</v>
      </c>
      <c r="N168" s="67">
        <f t="shared" si="14"/>
        <v>-1.8803418803418805</v>
      </c>
    </row>
    <row r="169" spans="1:14" s="1" customFormat="1" ht="15.75">
      <c r="A169" s="63">
        <v>6</v>
      </c>
      <c r="B169" s="64">
        <v>43122</v>
      </c>
      <c r="C169" s="60" t="s">
        <v>187</v>
      </c>
      <c r="D169" s="60" t="s">
        <v>21</v>
      </c>
      <c r="E169" s="61" t="s">
        <v>469</v>
      </c>
      <c r="F169" s="60">
        <v>770</v>
      </c>
      <c r="G169" s="61">
        <v>750</v>
      </c>
      <c r="H169" s="61">
        <v>780</v>
      </c>
      <c r="I169" s="61">
        <v>790</v>
      </c>
      <c r="J169" s="61">
        <v>800</v>
      </c>
      <c r="K169" s="61">
        <v>790</v>
      </c>
      <c r="L169" s="65">
        <f t="shared" si="12"/>
        <v>129.87012987012986</v>
      </c>
      <c r="M169" s="66">
        <f aca="true" t="shared" si="15" ref="M169:M176">IF(D169="BUY",(K169-F169)*(L169),(F169-K169)*(L169))</f>
        <v>2597.402597402597</v>
      </c>
      <c r="N169" s="67">
        <f aca="true" t="shared" si="16" ref="N169:N176">M169/(L169)/F169%</f>
        <v>2.5974025974025974</v>
      </c>
    </row>
    <row r="170" spans="1:14" s="1" customFormat="1" ht="15.75">
      <c r="A170" s="63">
        <v>7</v>
      </c>
      <c r="B170" s="64">
        <v>43122</v>
      </c>
      <c r="C170" s="60" t="s">
        <v>187</v>
      </c>
      <c r="D170" s="60" t="s">
        <v>21</v>
      </c>
      <c r="E170" s="61" t="s">
        <v>68</v>
      </c>
      <c r="F170" s="60">
        <v>600</v>
      </c>
      <c r="G170" s="61">
        <v>588</v>
      </c>
      <c r="H170" s="61">
        <v>607</v>
      </c>
      <c r="I170" s="61">
        <v>614</v>
      </c>
      <c r="J170" s="61">
        <v>621</v>
      </c>
      <c r="K170" s="61">
        <v>614</v>
      </c>
      <c r="L170" s="65">
        <f aca="true" t="shared" si="17" ref="L170:L176">100000/F170</f>
        <v>166.66666666666666</v>
      </c>
      <c r="M170" s="66">
        <f t="shared" si="15"/>
        <v>2333.333333333333</v>
      </c>
      <c r="N170" s="67">
        <f t="shared" si="16"/>
        <v>2.333333333333333</v>
      </c>
    </row>
    <row r="171" spans="1:14" s="1" customFormat="1" ht="15.75">
      <c r="A171" s="63">
        <v>8</v>
      </c>
      <c r="B171" s="64">
        <v>43116</v>
      </c>
      <c r="C171" s="60" t="s">
        <v>187</v>
      </c>
      <c r="D171" s="60" t="s">
        <v>21</v>
      </c>
      <c r="E171" s="61" t="s">
        <v>464</v>
      </c>
      <c r="F171" s="60">
        <v>638</v>
      </c>
      <c r="G171" s="61">
        <v>624</v>
      </c>
      <c r="H171" s="61">
        <v>645</v>
      </c>
      <c r="I171" s="61">
        <v>652</v>
      </c>
      <c r="J171" s="61">
        <v>659</v>
      </c>
      <c r="K171" s="61">
        <v>624</v>
      </c>
      <c r="L171" s="65">
        <f>100000/F171</f>
        <v>156.73981191222572</v>
      </c>
      <c r="M171" s="66">
        <f t="shared" si="15"/>
        <v>-2194.35736677116</v>
      </c>
      <c r="N171" s="67">
        <f t="shared" si="16"/>
        <v>-2.19435736677116</v>
      </c>
    </row>
    <row r="172" spans="1:14" s="1" customFormat="1" ht="15.75">
      <c r="A172" s="63">
        <v>9</v>
      </c>
      <c r="B172" s="64">
        <v>43115</v>
      </c>
      <c r="C172" s="60" t="s">
        <v>187</v>
      </c>
      <c r="D172" s="60" t="s">
        <v>21</v>
      </c>
      <c r="E172" s="61" t="s">
        <v>463</v>
      </c>
      <c r="F172" s="60">
        <v>184</v>
      </c>
      <c r="G172" s="61">
        <v>179</v>
      </c>
      <c r="H172" s="61">
        <v>187</v>
      </c>
      <c r="I172" s="61">
        <v>190</v>
      </c>
      <c r="J172" s="61">
        <v>193</v>
      </c>
      <c r="K172" s="61">
        <v>190</v>
      </c>
      <c r="L172" s="65">
        <f t="shared" si="17"/>
        <v>543.4782608695652</v>
      </c>
      <c r="M172" s="66">
        <f t="shared" si="15"/>
        <v>3260.8695652173915</v>
      </c>
      <c r="N172" s="67">
        <f t="shared" si="16"/>
        <v>3.260869565217391</v>
      </c>
    </row>
    <row r="173" spans="1:14" s="1" customFormat="1" ht="15.75">
      <c r="A173" s="63">
        <v>10</v>
      </c>
      <c r="B173" s="64">
        <v>43111</v>
      </c>
      <c r="C173" s="60" t="s">
        <v>187</v>
      </c>
      <c r="D173" s="60" t="s">
        <v>21</v>
      </c>
      <c r="E173" s="61" t="s">
        <v>123</v>
      </c>
      <c r="F173" s="60">
        <v>147</v>
      </c>
      <c r="G173" s="61">
        <v>142</v>
      </c>
      <c r="H173" s="61">
        <v>150</v>
      </c>
      <c r="I173" s="61">
        <v>153</v>
      </c>
      <c r="J173" s="61">
        <v>156</v>
      </c>
      <c r="K173" s="61">
        <v>150</v>
      </c>
      <c r="L173" s="65">
        <f t="shared" si="17"/>
        <v>680.2721088435375</v>
      </c>
      <c r="M173" s="66">
        <f t="shared" si="15"/>
        <v>2040.8163265306125</v>
      </c>
      <c r="N173" s="67">
        <f t="shared" si="16"/>
        <v>2.0408163265306123</v>
      </c>
    </row>
    <row r="174" spans="1:14" s="1" customFormat="1" ht="15.75">
      <c r="A174" s="63">
        <v>11</v>
      </c>
      <c r="B174" s="64">
        <v>43108</v>
      </c>
      <c r="C174" s="60" t="s">
        <v>187</v>
      </c>
      <c r="D174" s="60" t="s">
        <v>21</v>
      </c>
      <c r="E174" s="61" t="s">
        <v>100</v>
      </c>
      <c r="F174" s="60">
        <v>420</v>
      </c>
      <c r="G174" s="61">
        <v>410</v>
      </c>
      <c r="H174" s="61">
        <v>425</v>
      </c>
      <c r="I174" s="61">
        <v>430</v>
      </c>
      <c r="J174" s="61">
        <v>435</v>
      </c>
      <c r="K174" s="61">
        <v>410</v>
      </c>
      <c r="L174" s="65">
        <f t="shared" si="17"/>
        <v>238.0952380952381</v>
      </c>
      <c r="M174" s="66">
        <f t="shared" si="15"/>
        <v>-2380.952380952381</v>
      </c>
      <c r="N174" s="67">
        <f t="shared" si="16"/>
        <v>-2.380952380952381</v>
      </c>
    </row>
    <row r="175" spans="1:14" s="1" customFormat="1" ht="15.75">
      <c r="A175" s="63">
        <v>12</v>
      </c>
      <c r="B175" s="64">
        <v>43108</v>
      </c>
      <c r="C175" s="60" t="s">
        <v>187</v>
      </c>
      <c r="D175" s="60" t="s">
        <v>21</v>
      </c>
      <c r="E175" s="61" t="s">
        <v>238</v>
      </c>
      <c r="F175" s="60">
        <v>1525</v>
      </c>
      <c r="G175" s="61">
        <v>1498</v>
      </c>
      <c r="H175" s="61">
        <v>1540</v>
      </c>
      <c r="I175" s="61">
        <v>1555</v>
      </c>
      <c r="J175" s="61">
        <v>1570</v>
      </c>
      <c r="K175" s="61">
        <v>1570</v>
      </c>
      <c r="L175" s="65">
        <f t="shared" si="17"/>
        <v>65.57377049180327</v>
      </c>
      <c r="M175" s="66">
        <f t="shared" si="15"/>
        <v>2950.8196721311474</v>
      </c>
      <c r="N175" s="67">
        <f t="shared" si="16"/>
        <v>2.9508196721311477</v>
      </c>
    </row>
    <row r="176" spans="1:14" s="1" customFormat="1" ht="15.75">
      <c r="A176" s="63">
        <v>13</v>
      </c>
      <c r="B176" s="64">
        <v>43103</v>
      </c>
      <c r="C176" s="60" t="s">
        <v>187</v>
      </c>
      <c r="D176" s="60" t="s">
        <v>21</v>
      </c>
      <c r="E176" s="61" t="s">
        <v>238</v>
      </c>
      <c r="F176" s="60">
        <v>1070</v>
      </c>
      <c r="G176" s="61">
        <v>1050</v>
      </c>
      <c r="H176" s="61">
        <v>1080</v>
      </c>
      <c r="I176" s="61">
        <v>1090</v>
      </c>
      <c r="J176" s="61">
        <v>1100</v>
      </c>
      <c r="K176" s="61">
        <v>1100</v>
      </c>
      <c r="L176" s="65">
        <f t="shared" si="17"/>
        <v>93.45794392523365</v>
      </c>
      <c r="M176" s="66">
        <f t="shared" si="15"/>
        <v>2803.7383177570096</v>
      </c>
      <c r="N176" s="67">
        <f t="shared" si="16"/>
        <v>2.8037383177570097</v>
      </c>
    </row>
    <row r="178" spans="1:14" ht="15.75">
      <c r="A178" s="13" t="s">
        <v>26</v>
      </c>
      <c r="B178" s="14"/>
      <c r="C178" s="15"/>
      <c r="D178" s="16"/>
      <c r="E178" s="17"/>
      <c r="F178" s="17"/>
      <c r="G178" s="18"/>
      <c r="H178" s="19"/>
      <c r="I178" s="19"/>
      <c r="J178" s="19"/>
      <c r="K178" s="20"/>
      <c r="L178" s="21"/>
      <c r="M178" s="1"/>
      <c r="N178" s="75"/>
    </row>
    <row r="179" spans="1:14" ht="15.75">
      <c r="A179" s="13" t="s">
        <v>27</v>
      </c>
      <c r="B179" s="23"/>
      <c r="C179" s="15"/>
      <c r="D179" s="16"/>
      <c r="E179" s="17"/>
      <c r="F179" s="17"/>
      <c r="G179" s="18"/>
      <c r="H179" s="17"/>
      <c r="I179" s="17"/>
      <c r="J179" s="17"/>
      <c r="K179" s="20"/>
      <c r="L179" s="21"/>
      <c r="M179" s="1"/>
      <c r="N179" s="1"/>
    </row>
    <row r="180" spans="1:13" ht="15.75">
      <c r="A180" s="13" t="s">
        <v>27</v>
      </c>
      <c r="B180" s="23"/>
      <c r="C180" s="24"/>
      <c r="D180" s="25"/>
      <c r="E180" s="26"/>
      <c r="F180" s="26"/>
      <c r="G180" s="27"/>
      <c r="H180" s="26"/>
      <c r="I180" s="26"/>
      <c r="J180" s="26"/>
      <c r="K180" s="26"/>
      <c r="L180" s="21"/>
      <c r="M180" s="21"/>
    </row>
    <row r="181" spans="3:9" ht="16.5" thickBot="1">
      <c r="C181" s="26"/>
      <c r="D181" s="26"/>
      <c r="E181" s="26"/>
      <c r="F181" s="29"/>
      <c r="G181" s="30"/>
      <c r="H181" s="31" t="s">
        <v>28</v>
      </c>
      <c r="I181" s="31"/>
    </row>
    <row r="182" spans="3:9" ht="15.75">
      <c r="C182" s="84" t="s">
        <v>29</v>
      </c>
      <c r="D182" s="84"/>
      <c r="E182" s="33">
        <v>13</v>
      </c>
      <c r="F182" s="34">
        <f>F183+F184+F185+F186+F187+F188</f>
        <v>100</v>
      </c>
      <c r="G182" s="35">
        <v>13</v>
      </c>
      <c r="H182" s="36">
        <f>G183/G182%</f>
        <v>61.53846153846153</v>
      </c>
      <c r="I182" s="36"/>
    </row>
    <row r="183" spans="3:14" ht="15.75">
      <c r="C183" s="80" t="s">
        <v>30</v>
      </c>
      <c r="D183" s="80"/>
      <c r="E183" s="37">
        <v>8</v>
      </c>
      <c r="F183" s="38">
        <f>(E183/E182)*100</f>
        <v>61.53846153846154</v>
      </c>
      <c r="G183" s="35">
        <v>8</v>
      </c>
      <c r="H183" s="32"/>
      <c r="I183" s="32"/>
      <c r="N183" s="21"/>
    </row>
    <row r="184" spans="3:9" ht="15.75">
      <c r="C184" s="80" t="s">
        <v>32</v>
      </c>
      <c r="D184" s="80"/>
      <c r="E184" s="37">
        <v>0</v>
      </c>
      <c r="F184" s="38">
        <f>(E184/E182)*100</f>
        <v>0</v>
      </c>
      <c r="G184" s="40"/>
      <c r="H184" s="35"/>
      <c r="I184" s="35"/>
    </row>
    <row r="185" spans="3:9" ht="15.75">
      <c r="C185" s="80" t="s">
        <v>33</v>
      </c>
      <c r="D185" s="80"/>
      <c r="E185" s="37">
        <v>0</v>
      </c>
      <c r="F185" s="38">
        <f>(E185/E182)*100</f>
        <v>0</v>
      </c>
      <c r="G185" s="40"/>
      <c r="H185" s="35"/>
      <c r="I185" s="35"/>
    </row>
    <row r="186" spans="3:9" ht="15.75">
      <c r="C186" s="80" t="s">
        <v>34</v>
      </c>
      <c r="D186" s="80"/>
      <c r="E186" s="37">
        <v>5</v>
      </c>
      <c r="F186" s="38">
        <f>(E186/E182)*100</f>
        <v>38.46153846153847</v>
      </c>
      <c r="G186" s="40"/>
      <c r="H186" s="26" t="s">
        <v>35</v>
      </c>
      <c r="I186" s="26"/>
    </row>
    <row r="187" spans="3:9" ht="15.75">
      <c r="C187" s="80" t="s">
        <v>36</v>
      </c>
      <c r="D187" s="80"/>
      <c r="E187" s="37">
        <v>0</v>
      </c>
      <c r="F187" s="38">
        <f>(E187/E182)*100</f>
        <v>0</v>
      </c>
      <c r="G187" s="40"/>
      <c r="H187" s="26"/>
      <c r="I187" s="26"/>
    </row>
    <row r="188" spans="3:9" ht="16.5" thickBot="1">
      <c r="C188" s="81" t="s">
        <v>37</v>
      </c>
      <c r="D188" s="81"/>
      <c r="E188" s="42"/>
      <c r="F188" s="43">
        <f>(E188/E182)*100</f>
        <v>0</v>
      </c>
      <c r="G188" s="40"/>
      <c r="H188" s="26"/>
      <c r="I188" s="26"/>
    </row>
    <row r="189" spans="1:14" ht="15.75">
      <c r="A189" s="45" t="s">
        <v>38</v>
      </c>
      <c r="B189" s="14"/>
      <c r="C189" s="15"/>
      <c r="D189" s="15"/>
      <c r="E189" s="17"/>
      <c r="F189" s="17"/>
      <c r="G189" s="46"/>
      <c r="H189" s="47"/>
      <c r="I189" s="47"/>
      <c r="J189" s="47"/>
      <c r="K189" s="17"/>
      <c r="L189" s="21"/>
      <c r="M189" s="44"/>
      <c r="N189" s="44"/>
    </row>
    <row r="190" spans="1:14" ht="15.75">
      <c r="A190" s="16" t="s">
        <v>39</v>
      </c>
      <c r="B190" s="14"/>
      <c r="C190" s="48"/>
      <c r="D190" s="49"/>
      <c r="E190" s="50"/>
      <c r="F190" s="47"/>
      <c r="G190" s="46"/>
      <c r="H190" s="47"/>
      <c r="I190" s="47"/>
      <c r="J190" s="47"/>
      <c r="K190" s="17"/>
      <c r="L190" s="21"/>
      <c r="M190" s="28"/>
      <c r="N190" s="28"/>
    </row>
    <row r="191" spans="1:14" ht="15.75">
      <c r="A191" s="16" t="s">
        <v>40</v>
      </c>
      <c r="B191" s="14"/>
      <c r="C191" s="15"/>
      <c r="D191" s="49"/>
      <c r="E191" s="50"/>
      <c r="F191" s="47"/>
      <c r="G191" s="46"/>
      <c r="H191" s="51"/>
      <c r="I191" s="51"/>
      <c r="J191" s="51"/>
      <c r="K191" s="17"/>
      <c r="L191" s="21"/>
      <c r="M191" s="21"/>
      <c r="N191" s="21"/>
    </row>
    <row r="192" spans="1:14" ht="15.75">
      <c r="A192" s="16" t="s">
        <v>41</v>
      </c>
      <c r="B192" s="48"/>
      <c r="C192" s="15"/>
      <c r="D192" s="49"/>
      <c r="E192" s="50"/>
      <c r="F192" s="47"/>
      <c r="G192" s="52"/>
      <c r="H192" s="51"/>
      <c r="I192" s="51"/>
      <c r="J192" s="51"/>
      <c r="K192" s="17"/>
      <c r="L192" s="21"/>
      <c r="M192" s="21"/>
      <c r="N192" s="21"/>
    </row>
    <row r="193" spans="1:14" ht="15.75">
      <c r="A193" s="16" t="s">
        <v>42</v>
      </c>
      <c r="B193" s="39"/>
      <c r="C193" s="15"/>
      <c r="D193" s="53"/>
      <c r="E193" s="47"/>
      <c r="F193" s="47"/>
      <c r="G193" s="52"/>
      <c r="H193" s="51"/>
      <c r="I193" s="51"/>
      <c r="J193" s="51"/>
      <c r="K193" s="47"/>
      <c r="L193" s="21"/>
      <c r="M193" s="21"/>
      <c r="N193" s="21"/>
    </row>
    <row r="194" spans="1:14" ht="16.5" thickBot="1">
      <c r="A194" s="16" t="s">
        <v>42</v>
      </c>
      <c r="B194" s="39"/>
      <c r="C194" s="15"/>
      <c r="D194" s="53"/>
      <c r="E194" s="47"/>
      <c r="F194" s="47"/>
      <c r="G194" s="52"/>
      <c r="H194" s="51"/>
      <c r="I194" s="51"/>
      <c r="J194" s="51"/>
      <c r="K194" s="47"/>
      <c r="L194" s="21"/>
      <c r="M194" s="21"/>
      <c r="N194" s="21"/>
    </row>
    <row r="195" spans="1:14" ht="15.75" thickBot="1">
      <c r="A195" s="89" t="s">
        <v>0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</row>
    <row r="196" spans="1:14" ht="15.75" thickBo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</row>
    <row r="197" spans="1:14" ht="15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</row>
    <row r="198" spans="1:14" ht="15.75">
      <c r="A198" s="90" t="s">
        <v>1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  <row r="199" spans="1:14" ht="15.75">
      <c r="A199" s="90" t="s">
        <v>2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</row>
    <row r="200" spans="1:14" ht="16.5" thickBot="1">
      <c r="A200" s="91" t="s">
        <v>3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1:14" ht="15.75">
      <c r="A201" s="92" t="s">
        <v>455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</row>
    <row r="202" spans="1:14" ht="15.75">
      <c r="A202" s="92" t="s">
        <v>5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</row>
    <row r="203" spans="1:14" ht="15">
      <c r="A203" s="87" t="s">
        <v>6</v>
      </c>
      <c r="B203" s="82" t="s">
        <v>7</v>
      </c>
      <c r="C203" s="82" t="s">
        <v>8</v>
      </c>
      <c r="D203" s="87" t="s">
        <v>9</v>
      </c>
      <c r="E203" s="82" t="s">
        <v>10</v>
      </c>
      <c r="F203" s="82" t="s">
        <v>11</v>
      </c>
      <c r="G203" s="82" t="s">
        <v>12</v>
      </c>
      <c r="H203" s="82" t="s">
        <v>13</v>
      </c>
      <c r="I203" s="82" t="s">
        <v>14</v>
      </c>
      <c r="J203" s="82" t="s">
        <v>15</v>
      </c>
      <c r="K203" s="85" t="s">
        <v>16</v>
      </c>
      <c r="L203" s="82" t="s">
        <v>17</v>
      </c>
      <c r="M203" s="82" t="s">
        <v>18</v>
      </c>
      <c r="N203" s="82" t="s">
        <v>19</v>
      </c>
    </row>
    <row r="204" spans="1:14" ht="15">
      <c r="A204" s="87"/>
      <c r="B204" s="82"/>
      <c r="C204" s="82"/>
      <c r="D204" s="87"/>
      <c r="E204" s="82"/>
      <c r="F204" s="82"/>
      <c r="G204" s="82"/>
      <c r="H204" s="82"/>
      <c r="I204" s="82"/>
      <c r="J204" s="82"/>
      <c r="K204" s="85"/>
      <c r="L204" s="82"/>
      <c r="M204" s="82"/>
      <c r="N204" s="82"/>
    </row>
    <row r="205" spans="1:14" s="1" customFormat="1" ht="16.5" customHeight="1">
      <c r="A205" s="63">
        <v>1</v>
      </c>
      <c r="B205" s="64">
        <v>43098</v>
      </c>
      <c r="C205" s="60" t="s">
        <v>187</v>
      </c>
      <c r="D205" s="60" t="s">
        <v>21</v>
      </c>
      <c r="E205" s="61" t="s">
        <v>83</v>
      </c>
      <c r="F205" s="60">
        <v>282</v>
      </c>
      <c r="G205" s="61">
        <v>275</v>
      </c>
      <c r="H205" s="61">
        <v>286</v>
      </c>
      <c r="I205" s="61">
        <v>290</v>
      </c>
      <c r="J205" s="61">
        <v>984</v>
      </c>
      <c r="K205" s="61">
        <v>284</v>
      </c>
      <c r="L205" s="65">
        <f>100000/F205</f>
        <v>354.6099290780142</v>
      </c>
      <c r="M205" s="66">
        <f>IF(D205="BUY",(K205-F205)*(L205),(F205-K205)*(L205))</f>
        <v>709.2198581560284</v>
      </c>
      <c r="N205" s="67">
        <f>M205/(L205)/F205%</f>
        <v>0.7092198581560284</v>
      </c>
    </row>
    <row r="206" spans="1:14" s="1" customFormat="1" ht="15.75">
      <c r="A206" s="63">
        <v>2</v>
      </c>
      <c r="B206" s="64">
        <v>43096</v>
      </c>
      <c r="C206" s="60" t="s">
        <v>187</v>
      </c>
      <c r="D206" s="60" t="s">
        <v>21</v>
      </c>
      <c r="E206" s="61" t="s">
        <v>451</v>
      </c>
      <c r="F206" s="60">
        <v>577</v>
      </c>
      <c r="G206" s="61">
        <v>567</v>
      </c>
      <c r="H206" s="61">
        <v>582</v>
      </c>
      <c r="I206" s="61">
        <v>587</v>
      </c>
      <c r="J206" s="61">
        <v>592</v>
      </c>
      <c r="K206" s="61">
        <v>581.7</v>
      </c>
      <c r="L206" s="65">
        <f>100000/F206</f>
        <v>173.3102253032929</v>
      </c>
      <c r="M206" s="66">
        <f>IF(D206="BUY",(K206-F206)*(L206),(F206-K206)*(L206))</f>
        <v>814.5580589254845</v>
      </c>
      <c r="N206" s="67">
        <f>M206/(L206)/F206%</f>
        <v>0.8145580589254845</v>
      </c>
    </row>
    <row r="207" spans="1:14" s="1" customFormat="1" ht="15.75">
      <c r="A207" s="63">
        <v>3</v>
      </c>
      <c r="B207" s="64">
        <v>43095</v>
      </c>
      <c r="C207" s="60" t="s">
        <v>187</v>
      </c>
      <c r="D207" s="60" t="s">
        <v>21</v>
      </c>
      <c r="E207" s="61" t="s">
        <v>449</v>
      </c>
      <c r="F207" s="60">
        <v>755</v>
      </c>
      <c r="G207" s="61">
        <v>739</v>
      </c>
      <c r="H207" s="61">
        <v>763</v>
      </c>
      <c r="I207" s="61">
        <v>770</v>
      </c>
      <c r="J207" s="61">
        <v>777</v>
      </c>
      <c r="K207" s="61">
        <v>770</v>
      </c>
      <c r="L207" s="65">
        <f aca="true" t="shared" si="18" ref="L207:L214">100000/F207</f>
        <v>132.4503311258278</v>
      </c>
      <c r="M207" s="66">
        <f aca="true" t="shared" si="19" ref="M207:M214">IF(D207="BUY",(K207-F207)*(L207),(F207-K207)*(L207))</f>
        <v>1986.7549668874171</v>
      </c>
      <c r="N207" s="67">
        <f aca="true" t="shared" si="20" ref="N207:N214">M207/(L207)/F207%</f>
        <v>1.9867549668874174</v>
      </c>
    </row>
    <row r="208" spans="1:14" s="1" customFormat="1" ht="15.75">
      <c r="A208" s="63">
        <v>4</v>
      </c>
      <c r="B208" s="64">
        <v>43095</v>
      </c>
      <c r="C208" s="60" t="s">
        <v>187</v>
      </c>
      <c r="D208" s="60" t="s">
        <v>21</v>
      </c>
      <c r="E208" s="61" t="s">
        <v>448</v>
      </c>
      <c r="F208" s="60">
        <v>310</v>
      </c>
      <c r="G208" s="61">
        <v>302</v>
      </c>
      <c r="H208" s="61">
        <v>314</v>
      </c>
      <c r="I208" s="61">
        <v>318</v>
      </c>
      <c r="J208" s="61">
        <v>322</v>
      </c>
      <c r="K208" s="61">
        <v>322</v>
      </c>
      <c r="L208" s="65">
        <f t="shared" si="18"/>
        <v>322.5806451612903</v>
      </c>
      <c r="M208" s="66">
        <f t="shared" si="19"/>
        <v>3870.967741935484</v>
      </c>
      <c r="N208" s="67">
        <f t="shared" si="20"/>
        <v>3.8709677419354835</v>
      </c>
    </row>
    <row r="209" spans="1:14" s="1" customFormat="1" ht="15.75">
      <c r="A209" s="63">
        <v>5</v>
      </c>
      <c r="B209" s="64">
        <v>43091</v>
      </c>
      <c r="C209" s="60" t="s">
        <v>187</v>
      </c>
      <c r="D209" s="60" t="s">
        <v>21</v>
      </c>
      <c r="E209" s="61" t="s">
        <v>445</v>
      </c>
      <c r="F209" s="60">
        <v>1004</v>
      </c>
      <c r="G209" s="61">
        <v>988</v>
      </c>
      <c r="H209" s="61">
        <v>1015</v>
      </c>
      <c r="I209" s="61">
        <v>1025</v>
      </c>
      <c r="J209" s="61">
        <v>1035</v>
      </c>
      <c r="K209" s="61">
        <v>1015</v>
      </c>
      <c r="L209" s="65">
        <f t="shared" si="18"/>
        <v>99.60159362549801</v>
      </c>
      <c r="M209" s="66">
        <f t="shared" si="19"/>
        <v>1095.617529880478</v>
      </c>
      <c r="N209" s="67">
        <f t="shared" si="20"/>
        <v>1.0956175298804782</v>
      </c>
    </row>
    <row r="210" spans="1:14" s="1" customFormat="1" ht="15.75">
      <c r="A210" s="63">
        <v>6</v>
      </c>
      <c r="B210" s="64">
        <v>43090</v>
      </c>
      <c r="C210" s="60" t="s">
        <v>187</v>
      </c>
      <c r="D210" s="60" t="s">
        <v>21</v>
      </c>
      <c r="E210" s="61" t="s">
        <v>439</v>
      </c>
      <c r="F210" s="60">
        <v>133.5</v>
      </c>
      <c r="G210" s="61">
        <v>129.8</v>
      </c>
      <c r="H210" s="61">
        <v>135.5</v>
      </c>
      <c r="I210" s="61">
        <v>137.5</v>
      </c>
      <c r="J210" s="61">
        <v>139.5</v>
      </c>
      <c r="K210" s="61">
        <v>135.5</v>
      </c>
      <c r="L210" s="65">
        <f t="shared" si="18"/>
        <v>749.0636704119851</v>
      </c>
      <c r="M210" s="66">
        <f t="shared" si="19"/>
        <v>1498.1273408239701</v>
      </c>
      <c r="N210" s="67">
        <f t="shared" si="20"/>
        <v>1.4981273408239701</v>
      </c>
    </row>
    <row r="211" spans="1:14" s="1" customFormat="1" ht="15.75">
      <c r="A211" s="63">
        <v>7</v>
      </c>
      <c r="B211" s="64">
        <v>43088</v>
      </c>
      <c r="C211" s="60" t="s">
        <v>187</v>
      </c>
      <c r="D211" s="60" t="s">
        <v>21</v>
      </c>
      <c r="E211" s="61" t="s">
        <v>441</v>
      </c>
      <c r="F211" s="60">
        <v>420</v>
      </c>
      <c r="G211" s="61">
        <v>410</v>
      </c>
      <c r="H211" s="61">
        <v>425</v>
      </c>
      <c r="I211" s="61">
        <v>430</v>
      </c>
      <c r="J211" s="61">
        <v>435</v>
      </c>
      <c r="K211" s="61">
        <v>425</v>
      </c>
      <c r="L211" s="65">
        <f t="shared" si="18"/>
        <v>238.0952380952381</v>
      </c>
      <c r="M211" s="66">
        <f t="shared" si="19"/>
        <v>1190.4761904761906</v>
      </c>
      <c r="N211" s="67">
        <f t="shared" si="20"/>
        <v>1.1904761904761905</v>
      </c>
    </row>
    <row r="212" spans="1:14" s="1" customFormat="1" ht="15.75">
      <c r="A212" s="63">
        <v>8</v>
      </c>
      <c r="B212" s="64">
        <v>43084</v>
      </c>
      <c r="C212" s="60" t="s">
        <v>187</v>
      </c>
      <c r="D212" s="60" t="s">
        <v>21</v>
      </c>
      <c r="E212" s="61" t="s">
        <v>224</v>
      </c>
      <c r="F212" s="60">
        <v>705</v>
      </c>
      <c r="G212" s="61">
        <v>689</v>
      </c>
      <c r="H212" s="61">
        <v>713</v>
      </c>
      <c r="I212" s="61">
        <v>721</v>
      </c>
      <c r="J212" s="61">
        <v>730</v>
      </c>
      <c r="K212" s="61">
        <v>689</v>
      </c>
      <c r="L212" s="65">
        <f t="shared" si="18"/>
        <v>141.84397163120568</v>
      </c>
      <c r="M212" s="66">
        <f t="shared" si="19"/>
        <v>-2269.503546099291</v>
      </c>
      <c r="N212" s="67">
        <f t="shared" si="20"/>
        <v>-2.269503546099291</v>
      </c>
    </row>
    <row r="213" spans="1:14" s="1" customFormat="1" ht="15.75">
      <c r="A213" s="63">
        <v>9</v>
      </c>
      <c r="B213" s="64">
        <v>43075</v>
      </c>
      <c r="C213" s="60" t="s">
        <v>187</v>
      </c>
      <c r="D213" s="60" t="s">
        <v>21</v>
      </c>
      <c r="E213" s="61" t="s">
        <v>68</v>
      </c>
      <c r="F213" s="1">
        <v>520</v>
      </c>
      <c r="G213" s="61">
        <v>508</v>
      </c>
      <c r="H213" s="61">
        <v>526</v>
      </c>
      <c r="I213" s="61">
        <v>532</v>
      </c>
      <c r="J213" s="61">
        <v>538</v>
      </c>
      <c r="K213" s="61">
        <v>526</v>
      </c>
      <c r="L213" s="65">
        <f t="shared" si="18"/>
        <v>192.30769230769232</v>
      </c>
      <c r="M213" s="66">
        <f t="shared" si="19"/>
        <v>1153.8461538461538</v>
      </c>
      <c r="N213" s="67">
        <f t="shared" si="20"/>
        <v>1.1538461538461537</v>
      </c>
    </row>
    <row r="214" spans="1:14" s="1" customFormat="1" ht="15.75">
      <c r="A214" s="63">
        <v>10</v>
      </c>
      <c r="B214" s="64">
        <v>43073</v>
      </c>
      <c r="C214" s="60" t="s">
        <v>187</v>
      </c>
      <c r="D214" s="60" t="s">
        <v>21</v>
      </c>
      <c r="E214" s="60" t="s">
        <v>81</v>
      </c>
      <c r="F214" s="61">
        <v>150</v>
      </c>
      <c r="G214" s="61">
        <v>145</v>
      </c>
      <c r="H214" s="61">
        <v>153</v>
      </c>
      <c r="I214" s="61">
        <v>156</v>
      </c>
      <c r="J214" s="61">
        <v>159</v>
      </c>
      <c r="K214" s="61">
        <v>145</v>
      </c>
      <c r="L214" s="65">
        <f t="shared" si="18"/>
        <v>666.6666666666666</v>
      </c>
      <c r="M214" s="66">
        <f t="shared" si="19"/>
        <v>-3333.333333333333</v>
      </c>
      <c r="N214" s="67">
        <f t="shared" si="20"/>
        <v>-3.3333333333333335</v>
      </c>
    </row>
    <row r="215" spans="1:14" ht="15.75">
      <c r="A215" s="13" t="s">
        <v>26</v>
      </c>
      <c r="B215" s="14"/>
      <c r="C215" s="15"/>
      <c r="D215" s="16"/>
      <c r="E215" s="17"/>
      <c r="F215" s="17"/>
      <c r="G215" s="18"/>
      <c r="H215" s="19"/>
      <c r="I215" s="19"/>
      <c r="J215" s="19"/>
      <c r="K215" s="20"/>
      <c r="L215" s="21"/>
      <c r="M215" s="1"/>
      <c r="N215" s="75"/>
    </row>
    <row r="216" spans="1:14" ht="15.75">
      <c r="A216" s="13" t="s">
        <v>27</v>
      </c>
      <c r="B216" s="23"/>
      <c r="C216" s="15"/>
      <c r="D216" s="16"/>
      <c r="E216" s="17"/>
      <c r="F216" s="17"/>
      <c r="G216" s="18"/>
      <c r="H216" s="17"/>
      <c r="I216" s="17"/>
      <c r="J216" s="17"/>
      <c r="K216" s="20"/>
      <c r="L216" s="21"/>
      <c r="M216" s="1"/>
      <c r="N216" s="1"/>
    </row>
    <row r="217" spans="1:14" ht="15.75">
      <c r="A217" s="13" t="s">
        <v>27</v>
      </c>
      <c r="B217" s="23"/>
      <c r="C217" s="24"/>
      <c r="D217" s="25"/>
      <c r="E217" s="26"/>
      <c r="F217" s="26"/>
      <c r="G217" s="27"/>
      <c r="H217" s="26"/>
      <c r="I217" s="26"/>
      <c r="J217" s="26"/>
      <c r="K217" s="26"/>
      <c r="L217" s="21"/>
      <c r="M217" s="21"/>
      <c r="N217" s="21"/>
    </row>
    <row r="218" spans="3:9" ht="16.5" thickBot="1">
      <c r="C218" s="26"/>
      <c r="D218" s="26"/>
      <c r="E218" s="26"/>
      <c r="F218" s="29"/>
      <c r="G218" s="30"/>
      <c r="H218" s="31" t="s">
        <v>28</v>
      </c>
      <c r="I218" s="31"/>
    </row>
    <row r="219" spans="3:9" ht="15.75">
      <c r="C219" s="84" t="s">
        <v>29</v>
      </c>
      <c r="D219" s="84"/>
      <c r="E219" s="33">
        <v>10</v>
      </c>
      <c r="F219" s="34">
        <f>F220+F221+F222+F223+F224+F225</f>
        <v>100</v>
      </c>
      <c r="G219" s="35">
        <v>10</v>
      </c>
      <c r="H219" s="36">
        <f>G220/G219%</f>
        <v>80</v>
      </c>
      <c r="I219" s="36"/>
    </row>
    <row r="220" spans="3:9" ht="15.75">
      <c r="C220" s="80" t="s">
        <v>30</v>
      </c>
      <c r="D220" s="80"/>
      <c r="E220" s="37">
        <v>8</v>
      </c>
      <c r="F220" s="38">
        <f>(E220/E219)*100</f>
        <v>80</v>
      </c>
      <c r="G220" s="35">
        <v>8</v>
      </c>
      <c r="H220" s="32"/>
      <c r="I220" s="32"/>
    </row>
    <row r="221" spans="3:9" ht="15.75">
      <c r="C221" s="80" t="s">
        <v>32</v>
      </c>
      <c r="D221" s="80"/>
      <c r="E221" s="37">
        <v>0</v>
      </c>
      <c r="F221" s="38">
        <f>(E221/E219)*100</f>
        <v>0</v>
      </c>
      <c r="G221" s="40"/>
      <c r="H221" s="35"/>
      <c r="I221" s="35"/>
    </row>
    <row r="222" spans="3:9" ht="15.75">
      <c r="C222" s="80" t="s">
        <v>33</v>
      </c>
      <c r="D222" s="80"/>
      <c r="E222" s="37">
        <v>0</v>
      </c>
      <c r="F222" s="38">
        <f>(E222/E219)*100</f>
        <v>0</v>
      </c>
      <c r="G222" s="40"/>
      <c r="H222" s="35"/>
      <c r="I222" s="35"/>
    </row>
    <row r="223" spans="3:9" ht="15.75">
      <c r="C223" s="80" t="s">
        <v>34</v>
      </c>
      <c r="D223" s="80"/>
      <c r="E223" s="37">
        <v>2</v>
      </c>
      <c r="F223" s="38">
        <f>(E223/E219)*100</f>
        <v>20</v>
      </c>
      <c r="G223" s="40"/>
      <c r="H223" s="26" t="s">
        <v>35</v>
      </c>
      <c r="I223" s="26"/>
    </row>
    <row r="224" spans="3:9" ht="15.75">
      <c r="C224" s="80" t="s">
        <v>36</v>
      </c>
      <c r="D224" s="80"/>
      <c r="E224" s="37">
        <v>0</v>
      </c>
      <c r="F224" s="38">
        <f>(E224/E219)*100</f>
        <v>0</v>
      </c>
      <c r="G224" s="40"/>
      <c r="H224" s="26"/>
      <c r="I224" s="26"/>
    </row>
    <row r="225" spans="3:9" ht="16.5" thickBot="1">
      <c r="C225" s="81" t="s">
        <v>37</v>
      </c>
      <c r="D225" s="81"/>
      <c r="E225" s="42"/>
      <c r="F225" s="43">
        <f>(E225/E219)*100</f>
        <v>0</v>
      </c>
      <c r="G225" s="40"/>
      <c r="H225" s="26"/>
      <c r="I225" s="26"/>
    </row>
    <row r="226" spans="1:14" ht="15.75">
      <c r="A226" s="45" t="s">
        <v>38</v>
      </c>
      <c r="B226" s="14"/>
      <c r="C226" s="15"/>
      <c r="D226" s="15"/>
      <c r="E226" s="17"/>
      <c r="F226" s="17"/>
      <c r="G226" s="46"/>
      <c r="H226" s="47"/>
      <c r="I226" s="47"/>
      <c r="J226" s="47"/>
      <c r="K226" s="17"/>
      <c r="L226" s="21"/>
      <c r="M226" s="44"/>
      <c r="N226" s="44"/>
    </row>
    <row r="227" spans="1:14" ht="15.75">
      <c r="A227" s="16" t="s">
        <v>39</v>
      </c>
      <c r="B227" s="14"/>
      <c r="C227" s="48"/>
      <c r="D227" s="49"/>
      <c r="E227" s="50"/>
      <c r="F227" s="47"/>
      <c r="G227" s="46"/>
      <c r="H227" s="47"/>
      <c r="I227" s="47"/>
      <c r="J227" s="47"/>
      <c r="K227" s="17"/>
      <c r="L227" s="21"/>
      <c r="M227" s="28"/>
      <c r="N227" s="28"/>
    </row>
    <row r="228" spans="1:14" ht="15.75">
      <c r="A228" s="16" t="s">
        <v>40</v>
      </c>
      <c r="B228" s="14"/>
      <c r="C228" s="15"/>
      <c r="D228" s="49"/>
      <c r="E228" s="50"/>
      <c r="F228" s="47"/>
      <c r="G228" s="46"/>
      <c r="H228" s="51"/>
      <c r="I228" s="51"/>
      <c r="J228" s="51"/>
      <c r="K228" s="17"/>
      <c r="L228" s="21"/>
      <c r="M228" s="21"/>
      <c r="N228" s="21"/>
    </row>
    <row r="229" spans="1:14" ht="15.75">
      <c r="A229" s="16" t="s">
        <v>41</v>
      </c>
      <c r="B229" s="48"/>
      <c r="C229" s="15"/>
      <c r="D229" s="49"/>
      <c r="E229" s="50"/>
      <c r="F229" s="47"/>
      <c r="G229" s="52"/>
      <c r="H229" s="51"/>
      <c r="I229" s="51"/>
      <c r="J229" s="51"/>
      <c r="K229" s="17"/>
      <c r="L229" s="21"/>
      <c r="M229" s="21"/>
      <c r="N229" s="21"/>
    </row>
    <row r="230" spans="1:14" ht="15.75">
      <c r="A230" s="16" t="s">
        <v>42</v>
      </c>
      <c r="B230" s="39"/>
      <c r="C230" s="15"/>
      <c r="D230" s="53"/>
      <c r="E230" s="47"/>
      <c r="F230" s="47"/>
      <c r="G230" s="52"/>
      <c r="H230" s="51"/>
      <c r="I230" s="51"/>
      <c r="J230" s="51"/>
      <c r="K230" s="47"/>
      <c r="L230" s="21"/>
      <c r="M230" s="21"/>
      <c r="N230" s="21"/>
    </row>
    <row r="231" spans="1:14" ht="15.75">
      <c r="A231" s="16" t="s">
        <v>42</v>
      </c>
      <c r="B231" s="39"/>
      <c r="C231" s="15"/>
      <c r="D231" s="53"/>
      <c r="E231" s="47"/>
      <c r="F231" s="47"/>
      <c r="G231" s="52"/>
      <c r="H231" s="51"/>
      <c r="I231" s="51"/>
      <c r="J231" s="51"/>
      <c r="K231" s="47"/>
      <c r="L231" s="21"/>
      <c r="M231" s="21"/>
      <c r="N231" s="21"/>
    </row>
    <row r="232" ht="15.75" customHeight="1" thickBot="1"/>
    <row r="233" spans="1:14" ht="15.75" customHeight="1" thickBot="1">
      <c r="A233" s="89" t="s">
        <v>0</v>
      </c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</row>
    <row r="234" spans="1:14" ht="15" customHeight="1" thickBot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</row>
    <row r="235" spans="1:14" ht="15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</row>
    <row r="236" spans="1:14" ht="15.75">
      <c r="A236" s="90" t="s">
        <v>1</v>
      </c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</row>
    <row r="237" spans="1:14" ht="15.75">
      <c r="A237" s="90" t="s">
        <v>2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</row>
    <row r="238" spans="1:14" ht="16.5" thickBot="1">
      <c r="A238" s="91" t="s">
        <v>3</v>
      </c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1:14" ht="15.75">
      <c r="A239" s="92" t="s">
        <v>392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</row>
    <row r="240" spans="1:14" ht="15" customHeight="1">
      <c r="A240" s="92" t="s">
        <v>5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</row>
    <row r="241" spans="1:14" ht="15" customHeight="1">
      <c r="A241" s="87" t="s">
        <v>6</v>
      </c>
      <c r="B241" s="82" t="s">
        <v>7</v>
      </c>
      <c r="C241" s="82" t="s">
        <v>8</v>
      </c>
      <c r="D241" s="87" t="s">
        <v>9</v>
      </c>
      <c r="E241" s="82" t="s">
        <v>10</v>
      </c>
      <c r="F241" s="82" t="s">
        <v>11</v>
      </c>
      <c r="G241" s="82" t="s">
        <v>12</v>
      </c>
      <c r="H241" s="82" t="s">
        <v>13</v>
      </c>
      <c r="I241" s="82" t="s">
        <v>14</v>
      </c>
      <c r="J241" s="82" t="s">
        <v>15</v>
      </c>
      <c r="K241" s="85" t="s">
        <v>16</v>
      </c>
      <c r="L241" s="82" t="s">
        <v>17</v>
      </c>
      <c r="M241" s="82" t="s">
        <v>18</v>
      </c>
      <c r="N241" s="82" t="s">
        <v>19</v>
      </c>
    </row>
    <row r="242" spans="1:14" ht="15">
      <c r="A242" s="87"/>
      <c r="B242" s="82"/>
      <c r="C242" s="82"/>
      <c r="D242" s="87"/>
      <c r="E242" s="82"/>
      <c r="F242" s="82"/>
      <c r="G242" s="82"/>
      <c r="H242" s="82"/>
      <c r="I242" s="82"/>
      <c r="J242" s="82"/>
      <c r="K242" s="85"/>
      <c r="L242" s="82"/>
      <c r="M242" s="82"/>
      <c r="N242" s="82"/>
    </row>
    <row r="243" spans="1:14" s="1" customFormat="1" ht="15.75">
      <c r="A243" s="63">
        <v>1</v>
      </c>
      <c r="B243" s="64">
        <v>43067</v>
      </c>
      <c r="C243" s="60" t="s">
        <v>187</v>
      </c>
      <c r="D243" s="60" t="s">
        <v>21</v>
      </c>
      <c r="E243" s="60" t="s">
        <v>420</v>
      </c>
      <c r="F243" s="61">
        <v>120</v>
      </c>
      <c r="G243" s="61">
        <v>117</v>
      </c>
      <c r="H243" s="61">
        <v>123</v>
      </c>
      <c r="I243" s="61">
        <v>126</v>
      </c>
      <c r="J243" s="61">
        <v>129</v>
      </c>
      <c r="K243" s="61">
        <v>122</v>
      </c>
      <c r="L243" s="65">
        <f aca="true" t="shared" si="21" ref="L243:L249">100000/F243</f>
        <v>833.3333333333334</v>
      </c>
      <c r="M243" s="66">
        <f aca="true" t="shared" si="22" ref="M243:M249">IF(D243="BUY",(K243-F243)*(L243),(F243-K243)*(L243))</f>
        <v>1666.6666666666667</v>
      </c>
      <c r="N243" s="67">
        <f aca="true" t="shared" si="23" ref="N243:N249">M243/(L243)/F243%</f>
        <v>1.6666666666666667</v>
      </c>
    </row>
    <row r="244" spans="1:14" s="1" customFormat="1" ht="15.75">
      <c r="A244" s="63">
        <v>2</v>
      </c>
      <c r="B244" s="64">
        <v>43066</v>
      </c>
      <c r="C244" s="60" t="s">
        <v>187</v>
      </c>
      <c r="D244" s="60" t="s">
        <v>21</v>
      </c>
      <c r="E244" s="60" t="s">
        <v>419</v>
      </c>
      <c r="F244" s="61">
        <v>213</v>
      </c>
      <c r="G244" s="61">
        <v>207</v>
      </c>
      <c r="H244" s="61">
        <v>217</v>
      </c>
      <c r="I244" s="61">
        <v>220</v>
      </c>
      <c r="J244" s="61">
        <v>223</v>
      </c>
      <c r="K244" s="61">
        <v>223</v>
      </c>
      <c r="L244" s="65">
        <f>100000/F244</f>
        <v>469.4835680751174</v>
      </c>
      <c r="M244" s="66">
        <f t="shared" si="22"/>
        <v>4694.835680751174</v>
      </c>
      <c r="N244" s="67">
        <f t="shared" si="23"/>
        <v>4.694835680751174</v>
      </c>
    </row>
    <row r="245" spans="1:14" s="1" customFormat="1" ht="15.75">
      <c r="A245" s="63">
        <v>3</v>
      </c>
      <c r="B245" s="64">
        <v>43060</v>
      </c>
      <c r="C245" s="60" t="s">
        <v>187</v>
      </c>
      <c r="D245" s="60" t="s">
        <v>21</v>
      </c>
      <c r="E245" s="60" t="s">
        <v>398</v>
      </c>
      <c r="F245" s="61">
        <v>173</v>
      </c>
      <c r="G245" s="61">
        <v>167</v>
      </c>
      <c r="H245" s="61">
        <v>176</v>
      </c>
      <c r="I245" s="61">
        <v>179</v>
      </c>
      <c r="J245" s="61">
        <v>182</v>
      </c>
      <c r="K245" s="61">
        <v>176</v>
      </c>
      <c r="L245" s="65">
        <f t="shared" si="21"/>
        <v>578.0346820809249</v>
      </c>
      <c r="M245" s="66">
        <f t="shared" si="22"/>
        <v>1734.1040462427745</v>
      </c>
      <c r="N245" s="67">
        <f t="shared" si="23"/>
        <v>1.7341040462427746</v>
      </c>
    </row>
    <row r="246" spans="1:14" s="1" customFormat="1" ht="15.75">
      <c r="A246" s="63">
        <v>4</v>
      </c>
      <c r="B246" s="64">
        <v>43059</v>
      </c>
      <c r="C246" s="60" t="s">
        <v>187</v>
      </c>
      <c r="D246" s="60" t="s">
        <v>21</v>
      </c>
      <c r="E246" s="60" t="s">
        <v>118</v>
      </c>
      <c r="F246" s="61">
        <v>275</v>
      </c>
      <c r="G246" s="61">
        <v>270</v>
      </c>
      <c r="H246" s="61">
        <v>278</v>
      </c>
      <c r="I246" s="61">
        <v>281</v>
      </c>
      <c r="J246" s="61">
        <v>284</v>
      </c>
      <c r="K246" s="61">
        <v>278</v>
      </c>
      <c r="L246" s="65">
        <f t="shared" si="21"/>
        <v>363.6363636363636</v>
      </c>
      <c r="M246" s="66">
        <f t="shared" si="22"/>
        <v>1090.909090909091</v>
      </c>
      <c r="N246" s="67">
        <f t="shared" si="23"/>
        <v>1.090909090909091</v>
      </c>
    </row>
    <row r="247" spans="1:14" s="1" customFormat="1" ht="15.75">
      <c r="A247" s="63">
        <v>5</v>
      </c>
      <c r="B247" s="64">
        <v>43054</v>
      </c>
      <c r="C247" s="60" t="s">
        <v>187</v>
      </c>
      <c r="D247" s="60" t="s">
        <v>21</v>
      </c>
      <c r="E247" s="60" t="s">
        <v>408</v>
      </c>
      <c r="F247" s="61">
        <v>277</v>
      </c>
      <c r="G247" s="61">
        <v>271</v>
      </c>
      <c r="H247" s="61">
        <v>280</v>
      </c>
      <c r="I247" s="61">
        <v>283</v>
      </c>
      <c r="J247" s="61">
        <v>286</v>
      </c>
      <c r="K247" s="61">
        <v>280</v>
      </c>
      <c r="L247" s="65">
        <f t="shared" si="21"/>
        <v>361.01083032490976</v>
      </c>
      <c r="M247" s="66">
        <f t="shared" si="22"/>
        <v>1083.0324909747292</v>
      </c>
      <c r="N247" s="67">
        <f t="shared" si="23"/>
        <v>1.083032490974729</v>
      </c>
    </row>
    <row r="248" spans="1:14" s="1" customFormat="1" ht="15.75">
      <c r="A248" s="63">
        <v>6</v>
      </c>
      <c r="B248" s="64">
        <v>43049</v>
      </c>
      <c r="C248" s="60" t="s">
        <v>187</v>
      </c>
      <c r="D248" s="60" t="s">
        <v>21</v>
      </c>
      <c r="E248" s="60" t="s">
        <v>254</v>
      </c>
      <c r="F248" s="61">
        <v>334</v>
      </c>
      <c r="G248" s="61">
        <v>326</v>
      </c>
      <c r="H248" s="61">
        <v>338</v>
      </c>
      <c r="I248" s="61">
        <v>342</v>
      </c>
      <c r="J248" s="61">
        <v>346</v>
      </c>
      <c r="K248" s="61">
        <v>342</v>
      </c>
      <c r="L248" s="65">
        <f t="shared" si="21"/>
        <v>299.4011976047904</v>
      </c>
      <c r="M248" s="66">
        <f t="shared" si="22"/>
        <v>2395.2095808383233</v>
      </c>
      <c r="N248" s="67">
        <f t="shared" si="23"/>
        <v>2.3952095808383236</v>
      </c>
    </row>
    <row r="249" spans="1:14" s="1" customFormat="1" ht="15.75">
      <c r="A249" s="63">
        <v>7</v>
      </c>
      <c r="B249" s="64">
        <v>43048</v>
      </c>
      <c r="C249" s="60" t="s">
        <v>187</v>
      </c>
      <c r="D249" s="60" t="s">
        <v>21</v>
      </c>
      <c r="E249" s="60" t="s">
        <v>224</v>
      </c>
      <c r="F249" s="61">
        <v>648</v>
      </c>
      <c r="G249" s="61">
        <v>636</v>
      </c>
      <c r="H249" s="61">
        <v>655</v>
      </c>
      <c r="I249" s="61">
        <v>662</v>
      </c>
      <c r="J249" s="61">
        <v>668</v>
      </c>
      <c r="K249" s="61">
        <v>668</v>
      </c>
      <c r="L249" s="65">
        <f t="shared" si="21"/>
        <v>154.320987654321</v>
      </c>
      <c r="M249" s="66">
        <f t="shared" si="22"/>
        <v>3086.41975308642</v>
      </c>
      <c r="N249" s="67">
        <f t="shared" si="23"/>
        <v>3.0864197530864197</v>
      </c>
    </row>
    <row r="250" spans="1:14" s="1" customFormat="1" ht="15.75">
      <c r="A250" s="63">
        <v>8</v>
      </c>
      <c r="B250" s="64">
        <v>43048</v>
      </c>
      <c r="C250" s="60" t="s">
        <v>187</v>
      </c>
      <c r="D250" s="60" t="s">
        <v>21</v>
      </c>
      <c r="E250" s="60" t="s">
        <v>296</v>
      </c>
      <c r="F250" s="61">
        <v>180</v>
      </c>
      <c r="G250" s="61">
        <v>174</v>
      </c>
      <c r="H250" s="61">
        <v>183</v>
      </c>
      <c r="I250" s="61">
        <v>186</v>
      </c>
      <c r="J250" s="61">
        <v>189</v>
      </c>
      <c r="K250" s="61">
        <v>183</v>
      </c>
      <c r="L250" s="65">
        <f aca="true" t="shared" si="24" ref="L250:L255">100000/F250</f>
        <v>555.5555555555555</v>
      </c>
      <c r="M250" s="66">
        <f aca="true" t="shared" si="25" ref="M250:M255">IF(D250="BUY",(K250-F250)*(L250),(F250-K250)*(L250))</f>
        <v>1666.6666666666665</v>
      </c>
      <c r="N250" s="67">
        <f aca="true" t="shared" si="26" ref="N250:N255">M250/(L250)/F250%</f>
        <v>1.6666666666666665</v>
      </c>
    </row>
    <row r="251" spans="1:14" s="1" customFormat="1" ht="15.75">
      <c r="A251" s="63">
        <v>9</v>
      </c>
      <c r="B251" s="64">
        <v>43047</v>
      </c>
      <c r="C251" s="60" t="s">
        <v>187</v>
      </c>
      <c r="D251" s="60" t="s">
        <v>21</v>
      </c>
      <c r="E251" s="60" t="s">
        <v>403</v>
      </c>
      <c r="F251" s="61">
        <v>196</v>
      </c>
      <c r="G251" s="61">
        <v>190</v>
      </c>
      <c r="H251" s="61">
        <v>199</v>
      </c>
      <c r="I251" s="61">
        <v>202</v>
      </c>
      <c r="J251" s="61">
        <v>205</v>
      </c>
      <c r="K251" s="61">
        <v>202</v>
      </c>
      <c r="L251" s="65">
        <f t="shared" si="24"/>
        <v>510.2040816326531</v>
      </c>
      <c r="M251" s="66">
        <f t="shared" si="25"/>
        <v>3061.2244897959185</v>
      </c>
      <c r="N251" s="67">
        <f t="shared" si="26"/>
        <v>3.061224489795918</v>
      </c>
    </row>
    <row r="252" spans="1:14" s="1" customFormat="1" ht="15.75">
      <c r="A252" s="63">
        <v>10</v>
      </c>
      <c r="B252" s="64">
        <v>43047</v>
      </c>
      <c r="C252" s="60" t="s">
        <v>187</v>
      </c>
      <c r="D252" s="60" t="s">
        <v>21</v>
      </c>
      <c r="E252" s="60" t="s">
        <v>145</v>
      </c>
      <c r="F252" s="61">
        <v>230</v>
      </c>
      <c r="G252" s="61">
        <v>222</v>
      </c>
      <c r="H252" s="61">
        <v>234</v>
      </c>
      <c r="I252" s="61">
        <v>238</v>
      </c>
      <c r="J252" s="61">
        <v>242</v>
      </c>
      <c r="K252" s="61">
        <v>242</v>
      </c>
      <c r="L252" s="65">
        <f t="shared" si="24"/>
        <v>434.7826086956522</v>
      </c>
      <c r="M252" s="66">
        <f t="shared" si="25"/>
        <v>5217.391304347826</v>
      </c>
      <c r="N252" s="67">
        <f t="shared" si="26"/>
        <v>5.217391304347826</v>
      </c>
    </row>
    <row r="253" spans="1:14" s="1" customFormat="1" ht="15.75">
      <c r="A253" s="63">
        <v>11</v>
      </c>
      <c r="B253" s="64">
        <v>43045</v>
      </c>
      <c r="C253" s="60" t="s">
        <v>187</v>
      </c>
      <c r="D253" s="60" t="s">
        <v>21</v>
      </c>
      <c r="E253" s="60" t="s">
        <v>399</v>
      </c>
      <c r="F253" s="61">
        <v>148</v>
      </c>
      <c r="G253" s="61">
        <v>142</v>
      </c>
      <c r="H253" s="61">
        <v>151</v>
      </c>
      <c r="I253" s="61">
        <v>154</v>
      </c>
      <c r="J253" s="61">
        <v>157</v>
      </c>
      <c r="K253" s="61">
        <v>142</v>
      </c>
      <c r="L253" s="65">
        <f t="shared" si="24"/>
        <v>675.6756756756756</v>
      </c>
      <c r="M253" s="66">
        <f t="shared" si="25"/>
        <v>-4054.0540540540537</v>
      </c>
      <c r="N253" s="67">
        <f t="shared" si="26"/>
        <v>-4.054054054054054</v>
      </c>
    </row>
    <row r="254" spans="1:14" s="1" customFormat="1" ht="15.75">
      <c r="A254" s="63">
        <v>12</v>
      </c>
      <c r="B254" s="64">
        <v>43045</v>
      </c>
      <c r="C254" s="60" t="s">
        <v>187</v>
      </c>
      <c r="D254" s="60" t="s">
        <v>21</v>
      </c>
      <c r="E254" s="60" t="s">
        <v>205</v>
      </c>
      <c r="F254" s="61">
        <v>418</v>
      </c>
      <c r="G254" s="61">
        <v>408</v>
      </c>
      <c r="H254" s="61">
        <v>423</v>
      </c>
      <c r="I254" s="61">
        <v>428</v>
      </c>
      <c r="J254" s="61">
        <v>433</v>
      </c>
      <c r="K254" s="61">
        <v>422.9</v>
      </c>
      <c r="L254" s="65">
        <f t="shared" si="24"/>
        <v>239.23444976076556</v>
      </c>
      <c r="M254" s="66">
        <f t="shared" si="25"/>
        <v>1172.2488038277459</v>
      </c>
      <c r="N254" s="67">
        <f t="shared" si="26"/>
        <v>1.1722488038277459</v>
      </c>
    </row>
    <row r="255" spans="1:14" s="1" customFormat="1" ht="15.75">
      <c r="A255" s="63">
        <v>13</v>
      </c>
      <c r="B255" s="64">
        <v>43040</v>
      </c>
      <c r="C255" s="60" t="s">
        <v>187</v>
      </c>
      <c r="D255" s="60" t="s">
        <v>21</v>
      </c>
      <c r="E255" s="60" t="s">
        <v>396</v>
      </c>
      <c r="F255" s="61">
        <v>230</v>
      </c>
      <c r="G255" s="61">
        <v>222</v>
      </c>
      <c r="H255" s="61">
        <v>234</v>
      </c>
      <c r="I255" s="61">
        <v>238</v>
      </c>
      <c r="J255" s="61">
        <v>242</v>
      </c>
      <c r="K255" s="61">
        <v>222</v>
      </c>
      <c r="L255" s="65">
        <f t="shared" si="24"/>
        <v>434.7826086956522</v>
      </c>
      <c r="M255" s="66">
        <f t="shared" si="25"/>
        <v>-3478.2608695652175</v>
      </c>
      <c r="N255" s="67">
        <f t="shared" si="26"/>
        <v>-3.4782608695652177</v>
      </c>
    </row>
    <row r="256" spans="1:14" ht="15.75">
      <c r="A256" s="63"/>
      <c r="B256" s="64"/>
      <c r="C256" s="60"/>
      <c r="D256" s="60"/>
      <c r="E256" s="60"/>
      <c r="F256" s="61"/>
      <c r="G256" s="61"/>
      <c r="H256" s="61"/>
      <c r="I256" s="61"/>
      <c r="J256" s="61"/>
      <c r="K256" s="61"/>
      <c r="L256" s="65"/>
      <c r="M256" s="66"/>
      <c r="N256" s="67"/>
    </row>
    <row r="258" spans="1:14" ht="15.75">
      <c r="A258" s="13" t="s">
        <v>26</v>
      </c>
      <c r="B258" s="14"/>
      <c r="C258" s="15"/>
      <c r="D258" s="16"/>
      <c r="E258" s="17"/>
      <c r="F258" s="17"/>
      <c r="G258" s="18"/>
      <c r="H258" s="19"/>
      <c r="I258" s="19"/>
      <c r="J258" s="19"/>
      <c r="K258" s="20"/>
      <c r="L258" s="21"/>
      <c r="M258" s="1"/>
      <c r="N258" s="22"/>
    </row>
    <row r="259" spans="1:14" ht="15.75">
      <c r="A259" s="13" t="s">
        <v>27</v>
      </c>
      <c r="B259" s="23"/>
      <c r="C259" s="15"/>
      <c r="D259" s="16"/>
      <c r="E259" s="17"/>
      <c r="F259" s="17"/>
      <c r="G259" s="18"/>
      <c r="H259" s="17"/>
      <c r="I259" s="17"/>
      <c r="J259" s="17"/>
      <c r="K259" s="20"/>
      <c r="L259" s="21"/>
      <c r="M259" s="1"/>
      <c r="N259" s="1"/>
    </row>
    <row r="260" spans="1:14" ht="15.75">
      <c r="A260" s="13" t="s">
        <v>27</v>
      </c>
      <c r="B260" s="23"/>
      <c r="C260" s="24"/>
      <c r="D260" s="25"/>
      <c r="E260" s="26"/>
      <c r="F260" s="26"/>
      <c r="G260" s="27"/>
      <c r="H260" s="26"/>
      <c r="I260" s="26"/>
      <c r="J260" s="26"/>
      <c r="K260" s="26"/>
      <c r="L260" s="21"/>
      <c r="M260" s="21"/>
      <c r="N260" s="21"/>
    </row>
    <row r="261" spans="3:9" ht="16.5" thickBot="1">
      <c r="C261" s="26"/>
      <c r="D261" s="26"/>
      <c r="E261" s="26"/>
      <c r="F261" s="29"/>
      <c r="G261" s="30"/>
      <c r="H261" s="31" t="s">
        <v>28</v>
      </c>
      <c r="I261" s="31"/>
    </row>
    <row r="262" spans="3:9" ht="15.75">
      <c r="C262" s="84" t="s">
        <v>29</v>
      </c>
      <c r="D262" s="84"/>
      <c r="E262" s="33">
        <v>13</v>
      </c>
      <c r="F262" s="34">
        <f>F263+F264+F265+F266+F267+F268</f>
        <v>100</v>
      </c>
      <c r="G262" s="35">
        <v>13</v>
      </c>
      <c r="H262" s="36">
        <f>G263/G262%</f>
        <v>84.61538461538461</v>
      </c>
      <c r="I262" s="36"/>
    </row>
    <row r="263" spans="3:9" ht="15.75">
      <c r="C263" s="80" t="s">
        <v>30</v>
      </c>
      <c r="D263" s="80"/>
      <c r="E263" s="37">
        <v>11</v>
      </c>
      <c r="F263" s="38">
        <f>(E263/E262)*100</f>
        <v>84.61538461538461</v>
      </c>
      <c r="G263" s="35">
        <v>11</v>
      </c>
      <c r="H263" s="32"/>
      <c r="I263" s="32"/>
    </row>
    <row r="264" spans="3:9" ht="15.75">
      <c r="C264" s="80" t="s">
        <v>32</v>
      </c>
      <c r="D264" s="80"/>
      <c r="E264" s="37">
        <v>0</v>
      </c>
      <c r="F264" s="38">
        <f>(E264/E262)*100</f>
        <v>0</v>
      </c>
      <c r="G264" s="40"/>
      <c r="H264" s="35"/>
      <c r="I264" s="35"/>
    </row>
    <row r="265" spans="3:9" ht="15.75">
      <c r="C265" s="80" t="s">
        <v>33</v>
      </c>
      <c r="D265" s="80"/>
      <c r="E265" s="37">
        <v>0</v>
      </c>
      <c r="F265" s="38">
        <f>(E265/E262)*100</f>
        <v>0</v>
      </c>
      <c r="G265" s="40"/>
      <c r="H265" s="35"/>
      <c r="I265" s="35"/>
    </row>
    <row r="266" spans="3:9" ht="15.75">
      <c r="C266" s="80" t="s">
        <v>34</v>
      </c>
      <c r="D266" s="80"/>
      <c r="E266" s="37">
        <v>2</v>
      </c>
      <c r="F266" s="38">
        <f>(E266/E262)*100</f>
        <v>15.384615384615385</v>
      </c>
      <c r="G266" s="40"/>
      <c r="H266" s="26" t="s">
        <v>35</v>
      </c>
      <c r="I266" s="26"/>
    </row>
    <row r="267" spans="3:9" ht="15.75">
      <c r="C267" s="80" t="s">
        <v>36</v>
      </c>
      <c r="D267" s="80"/>
      <c r="E267" s="37">
        <v>0</v>
      </c>
      <c r="F267" s="38">
        <f>(E267/E262)*100</f>
        <v>0</v>
      </c>
      <c r="G267" s="40"/>
      <c r="H267" s="26"/>
      <c r="I267" s="26"/>
    </row>
    <row r="268" spans="3:9" ht="16.5" thickBot="1">
      <c r="C268" s="81" t="s">
        <v>37</v>
      </c>
      <c r="D268" s="81"/>
      <c r="E268" s="42"/>
      <c r="F268" s="43">
        <f>(E268/E262)*100</f>
        <v>0</v>
      </c>
      <c r="G268" s="40"/>
      <c r="H268" s="26"/>
      <c r="I268" s="26"/>
    </row>
    <row r="269" spans="1:14" ht="15.75">
      <c r="A269" s="45" t="s">
        <v>38</v>
      </c>
      <c r="B269" s="14"/>
      <c r="C269" s="15"/>
      <c r="D269" s="15"/>
      <c r="E269" s="17"/>
      <c r="F269" s="17"/>
      <c r="G269" s="46"/>
      <c r="H269" s="47"/>
      <c r="I269" s="47"/>
      <c r="J269" s="47"/>
      <c r="K269" s="17"/>
      <c r="L269" s="21"/>
      <c r="M269" s="44"/>
      <c r="N269" s="44"/>
    </row>
    <row r="270" spans="1:14" ht="15.75">
      <c r="A270" s="16" t="s">
        <v>39</v>
      </c>
      <c r="B270" s="14"/>
      <c r="C270" s="48"/>
      <c r="D270" s="49"/>
      <c r="E270" s="50"/>
      <c r="F270" s="47"/>
      <c r="G270" s="46"/>
      <c r="H270" s="47"/>
      <c r="I270" s="47"/>
      <c r="J270" s="47"/>
      <c r="K270" s="17"/>
      <c r="L270" s="21"/>
      <c r="M270" s="28"/>
      <c r="N270" s="28"/>
    </row>
    <row r="271" spans="1:14" ht="15.75">
      <c r="A271" s="16" t="s">
        <v>40</v>
      </c>
      <c r="B271" s="14"/>
      <c r="C271" s="15"/>
      <c r="D271" s="49"/>
      <c r="E271" s="50"/>
      <c r="F271" s="47"/>
      <c r="G271" s="46"/>
      <c r="H271" s="51"/>
      <c r="I271" s="51"/>
      <c r="J271" s="51"/>
      <c r="K271" s="17"/>
      <c r="L271" s="21"/>
      <c r="M271" s="21"/>
      <c r="N271" s="21"/>
    </row>
    <row r="272" spans="1:14" ht="15.75">
      <c r="A272" s="16" t="s">
        <v>41</v>
      </c>
      <c r="B272" s="48"/>
      <c r="C272" s="15"/>
      <c r="D272" s="49"/>
      <c r="E272" s="50"/>
      <c r="F272" s="47"/>
      <c r="G272" s="52"/>
      <c r="H272" s="51"/>
      <c r="I272" s="51"/>
      <c r="J272" s="51"/>
      <c r="K272" s="17"/>
      <c r="L272" s="21"/>
      <c r="M272" s="21"/>
      <c r="N272" s="21"/>
    </row>
    <row r="273" spans="1:14" ht="15.75">
      <c r="A273" s="16" t="s">
        <v>42</v>
      </c>
      <c r="B273" s="39"/>
      <c r="C273" s="15"/>
      <c r="D273" s="53"/>
      <c r="E273" s="47"/>
      <c r="F273" s="47"/>
      <c r="G273" s="52"/>
      <c r="H273" s="51"/>
      <c r="I273" s="51"/>
      <c r="J273" s="51"/>
      <c r="K273" s="47"/>
      <c r="L273" s="21"/>
      <c r="M273" s="21"/>
      <c r="N273" s="21"/>
    </row>
    <row r="274" spans="1:14" ht="15.75" customHeight="1" thickBot="1">
      <c r="A274" s="16" t="s">
        <v>42</v>
      </c>
      <c r="B274" s="39"/>
      <c r="C274" s="15"/>
      <c r="D274" s="53"/>
      <c r="E274" s="47"/>
      <c r="F274" s="47"/>
      <c r="G274" s="52"/>
      <c r="H274" s="51"/>
      <c r="I274" s="51"/>
      <c r="J274" s="51"/>
      <c r="K274" s="47"/>
      <c r="L274" s="21"/>
      <c r="M274" s="21"/>
      <c r="N274" s="21"/>
    </row>
    <row r="275" spans="1:14" ht="15.75" customHeight="1" thickBot="1">
      <c r="A275" s="89" t="s">
        <v>0</v>
      </c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</row>
    <row r="276" spans="1:14" ht="15.75" customHeight="1" thickBo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</row>
    <row r="277" spans="1:14" ht="15.75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</row>
    <row r="278" spans="1:14" ht="15.75" customHeight="1">
      <c r="A278" s="90" t="s">
        <v>1</v>
      </c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</row>
    <row r="279" spans="1:14" ht="15.75" customHeight="1">
      <c r="A279" s="90" t="s">
        <v>2</v>
      </c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</row>
    <row r="280" spans="1:14" ht="15.75" customHeight="1" thickBot="1">
      <c r="A280" s="91" t="s">
        <v>3</v>
      </c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</row>
    <row r="281" spans="1:14" ht="15.75" customHeight="1">
      <c r="A281" s="92" t="s">
        <v>344</v>
      </c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 ht="15.75" customHeight="1">
      <c r="A282" s="92" t="s">
        <v>5</v>
      </c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5.75" customHeight="1">
      <c r="A283" s="87" t="s">
        <v>6</v>
      </c>
      <c r="B283" s="82" t="s">
        <v>7</v>
      </c>
      <c r="C283" s="82" t="s">
        <v>8</v>
      </c>
      <c r="D283" s="87" t="s">
        <v>9</v>
      </c>
      <c r="E283" s="82" t="s">
        <v>10</v>
      </c>
      <c r="F283" s="82" t="s">
        <v>11</v>
      </c>
      <c r="G283" s="82" t="s">
        <v>12</v>
      </c>
      <c r="H283" s="82" t="s">
        <v>13</v>
      </c>
      <c r="I283" s="82" t="s">
        <v>14</v>
      </c>
      <c r="J283" s="82" t="s">
        <v>15</v>
      </c>
      <c r="K283" s="85" t="s">
        <v>16</v>
      </c>
      <c r="L283" s="82" t="s">
        <v>17</v>
      </c>
      <c r="M283" s="82" t="s">
        <v>18</v>
      </c>
      <c r="N283" s="82" t="s">
        <v>19</v>
      </c>
    </row>
    <row r="284" spans="1:14" ht="15" customHeight="1">
      <c r="A284" s="87"/>
      <c r="B284" s="82"/>
      <c r="C284" s="82"/>
      <c r="D284" s="87"/>
      <c r="E284" s="82"/>
      <c r="F284" s="82"/>
      <c r="G284" s="82"/>
      <c r="H284" s="82"/>
      <c r="I284" s="82"/>
      <c r="J284" s="82"/>
      <c r="K284" s="85"/>
      <c r="L284" s="82"/>
      <c r="M284" s="82"/>
      <c r="N284" s="82"/>
    </row>
    <row r="285" spans="1:14" s="1" customFormat="1" ht="16.5" customHeight="1">
      <c r="A285" s="63">
        <v>1</v>
      </c>
      <c r="B285" s="64">
        <v>43039</v>
      </c>
      <c r="C285" s="6" t="s">
        <v>244</v>
      </c>
      <c r="D285" s="60" t="s">
        <v>21</v>
      </c>
      <c r="E285" s="60" t="s">
        <v>388</v>
      </c>
      <c r="F285" s="61">
        <v>78</v>
      </c>
      <c r="G285" s="61">
        <v>72</v>
      </c>
      <c r="H285" s="61">
        <v>81</v>
      </c>
      <c r="I285" s="61">
        <v>85</v>
      </c>
      <c r="J285" s="61">
        <v>88</v>
      </c>
      <c r="K285" s="61">
        <v>85</v>
      </c>
      <c r="L285" s="65">
        <f aca="true" t="shared" si="27" ref="L285:L290">100000/F285</f>
        <v>1282.051282051282</v>
      </c>
      <c r="M285" s="66">
        <f>IF(D285="BUY",(K285-F285)*(L285),(F285-K285)*(L285))</f>
        <v>8974.358974358975</v>
      </c>
      <c r="N285" s="67">
        <f>M285/(L285)/F285%</f>
        <v>8.974358974358974</v>
      </c>
    </row>
    <row r="286" spans="1:14" s="1" customFormat="1" ht="16.5" customHeight="1">
      <c r="A286" s="63">
        <v>2</v>
      </c>
      <c r="B286" s="64">
        <v>43039</v>
      </c>
      <c r="C286" s="6" t="s">
        <v>244</v>
      </c>
      <c r="D286" s="60" t="s">
        <v>21</v>
      </c>
      <c r="E286" s="60" t="s">
        <v>389</v>
      </c>
      <c r="F286" s="61">
        <v>2490</v>
      </c>
      <c r="G286" s="61">
        <v>2445</v>
      </c>
      <c r="H286" s="61">
        <v>2515</v>
      </c>
      <c r="I286" s="61">
        <v>2540</v>
      </c>
      <c r="J286" s="61">
        <v>2565</v>
      </c>
      <c r="K286" s="61">
        <v>2445</v>
      </c>
      <c r="L286" s="65">
        <f t="shared" si="27"/>
        <v>40.16064257028113</v>
      </c>
      <c r="M286" s="66">
        <f>IF(D286="BUY",(K286-F286)*(L286),(F286-K286)*(L286))</f>
        <v>-1807.2289156626507</v>
      </c>
      <c r="N286" s="67">
        <f>M286/(L286)/F286%</f>
        <v>-1.8072289156626506</v>
      </c>
    </row>
    <row r="287" spans="1:14" s="1" customFormat="1" ht="16.5" customHeight="1">
      <c r="A287" s="63">
        <v>3</v>
      </c>
      <c r="B287" s="64">
        <v>43038</v>
      </c>
      <c r="C287" s="60" t="s">
        <v>187</v>
      </c>
      <c r="D287" s="60" t="s">
        <v>21</v>
      </c>
      <c r="E287" s="60" t="s">
        <v>247</v>
      </c>
      <c r="F287" s="61">
        <v>276</v>
      </c>
      <c r="G287" s="61">
        <v>270</v>
      </c>
      <c r="H287" s="61">
        <v>279</v>
      </c>
      <c r="I287" s="61">
        <v>282</v>
      </c>
      <c r="J287" s="61">
        <v>285</v>
      </c>
      <c r="K287" s="61">
        <v>270</v>
      </c>
      <c r="L287" s="65">
        <f t="shared" si="27"/>
        <v>362.3188405797101</v>
      </c>
      <c r="M287" s="66">
        <f>IF(D287="BUY",(K287-F287)*(L287),(F287-K287)*(L287))</f>
        <v>-2173.913043478261</v>
      </c>
      <c r="N287" s="67">
        <f>M287/(L287)/F287%</f>
        <v>-2.173913043478261</v>
      </c>
    </row>
    <row r="288" spans="1:14" s="1" customFormat="1" ht="16.5" customHeight="1">
      <c r="A288" s="63">
        <v>4</v>
      </c>
      <c r="B288" s="64">
        <v>43038</v>
      </c>
      <c r="C288" s="60" t="s">
        <v>187</v>
      </c>
      <c r="D288" s="60" t="s">
        <v>21</v>
      </c>
      <c r="E288" s="60" t="s">
        <v>386</v>
      </c>
      <c r="F288" s="61">
        <v>218.5</v>
      </c>
      <c r="G288" s="61">
        <v>210</v>
      </c>
      <c r="H288" s="61">
        <v>223</v>
      </c>
      <c r="I288" s="61">
        <v>227</v>
      </c>
      <c r="J288" s="61">
        <v>231</v>
      </c>
      <c r="K288" s="61">
        <v>223</v>
      </c>
      <c r="L288" s="65">
        <f t="shared" si="27"/>
        <v>457.66590389016017</v>
      </c>
      <c r="M288" s="66">
        <f>IF(D288="BUY",(K288-F288)*(L288),(F288-K288)*(L288))</f>
        <v>2059.4965675057206</v>
      </c>
      <c r="N288" s="67">
        <f>M288/(L288)/F288%</f>
        <v>2.059496567505721</v>
      </c>
    </row>
    <row r="289" spans="1:14" s="1" customFormat="1" ht="16.5" customHeight="1">
      <c r="A289" s="63">
        <v>5</v>
      </c>
      <c r="B289" s="64">
        <v>43033</v>
      </c>
      <c r="C289" s="60" t="s">
        <v>187</v>
      </c>
      <c r="D289" s="60" t="s">
        <v>21</v>
      </c>
      <c r="E289" s="60" t="s">
        <v>366</v>
      </c>
      <c r="F289" s="61">
        <v>513</v>
      </c>
      <c r="G289" s="61">
        <v>503</v>
      </c>
      <c r="H289" s="61">
        <v>518</v>
      </c>
      <c r="I289" s="61">
        <v>523</v>
      </c>
      <c r="J289" s="61">
        <v>528</v>
      </c>
      <c r="K289" s="61">
        <v>518</v>
      </c>
      <c r="L289" s="65">
        <f t="shared" si="27"/>
        <v>194.9317738791423</v>
      </c>
      <c r="M289" s="66">
        <f>IF(D289="BUY",(K289-F289)*(L289),(F289-K289)*(L289))</f>
        <v>974.6588693957115</v>
      </c>
      <c r="N289" s="67">
        <f>M289/(L289)/F289%</f>
        <v>0.9746588693957116</v>
      </c>
    </row>
    <row r="290" spans="1:14" s="1" customFormat="1" ht="16.5" customHeight="1">
      <c r="A290" s="63">
        <v>6</v>
      </c>
      <c r="B290" s="64">
        <v>43032</v>
      </c>
      <c r="C290" s="60" t="s">
        <v>187</v>
      </c>
      <c r="D290" s="60" t="s">
        <v>21</v>
      </c>
      <c r="E290" s="60" t="s">
        <v>377</v>
      </c>
      <c r="F290" s="61">
        <v>215</v>
      </c>
      <c r="G290" s="61">
        <v>210</v>
      </c>
      <c r="H290" s="61">
        <v>218</v>
      </c>
      <c r="I290" s="61">
        <v>221</v>
      </c>
      <c r="J290" s="61">
        <v>224</v>
      </c>
      <c r="K290" s="61">
        <v>218</v>
      </c>
      <c r="L290" s="65">
        <f t="shared" si="27"/>
        <v>465.1162790697674</v>
      </c>
      <c r="M290" s="66">
        <f aca="true" t="shared" si="28" ref="M290:M300">IF(D290="BUY",(K290-F290)*(L290),(F290-K290)*(L290))</f>
        <v>1395.3488372093022</v>
      </c>
      <c r="N290" s="67">
        <f aca="true" t="shared" si="29" ref="N290:N300">M290/(L290)/F290%</f>
        <v>1.3953488372093024</v>
      </c>
    </row>
    <row r="291" spans="1:14" s="1" customFormat="1" ht="16.5" customHeight="1">
      <c r="A291" s="63">
        <v>7</v>
      </c>
      <c r="B291" s="64">
        <v>43031</v>
      </c>
      <c r="C291" s="60" t="s">
        <v>187</v>
      </c>
      <c r="D291" s="60" t="s">
        <v>21</v>
      </c>
      <c r="E291" s="60" t="s">
        <v>289</v>
      </c>
      <c r="F291" s="61">
        <v>148</v>
      </c>
      <c r="G291" s="61">
        <v>142</v>
      </c>
      <c r="H291" s="61">
        <v>151</v>
      </c>
      <c r="I291" s="61">
        <v>154</v>
      </c>
      <c r="J291" s="61">
        <v>157</v>
      </c>
      <c r="K291" s="61">
        <v>154</v>
      </c>
      <c r="L291" s="65">
        <f aca="true" t="shared" si="30" ref="L291:L300">100000/F291</f>
        <v>675.6756756756756</v>
      </c>
      <c r="M291" s="66">
        <f t="shared" si="28"/>
        <v>4054.0540540540537</v>
      </c>
      <c r="N291" s="67">
        <f t="shared" si="29"/>
        <v>4.054054054054054</v>
      </c>
    </row>
    <row r="292" spans="1:14" s="1" customFormat="1" ht="16.5" customHeight="1">
      <c r="A292" s="63">
        <v>8</v>
      </c>
      <c r="B292" s="64">
        <v>43031</v>
      </c>
      <c r="C292" s="60" t="s">
        <v>187</v>
      </c>
      <c r="D292" s="60" t="s">
        <v>21</v>
      </c>
      <c r="E292" s="60" t="s">
        <v>373</v>
      </c>
      <c r="F292" s="61">
        <v>140</v>
      </c>
      <c r="G292" s="61">
        <v>135</v>
      </c>
      <c r="H292" s="61">
        <v>143</v>
      </c>
      <c r="I292" s="61">
        <v>146</v>
      </c>
      <c r="J292" s="61">
        <v>149</v>
      </c>
      <c r="K292" s="61">
        <v>143</v>
      </c>
      <c r="L292" s="65">
        <f t="shared" si="30"/>
        <v>714.2857142857143</v>
      </c>
      <c r="M292" s="66">
        <f t="shared" si="28"/>
        <v>2142.857142857143</v>
      </c>
      <c r="N292" s="67">
        <f t="shared" si="29"/>
        <v>2.142857142857143</v>
      </c>
    </row>
    <row r="293" spans="1:14" s="1" customFormat="1" ht="16.5" customHeight="1">
      <c r="A293" s="63">
        <v>9</v>
      </c>
      <c r="B293" s="64">
        <v>43025</v>
      </c>
      <c r="C293" s="60" t="s">
        <v>187</v>
      </c>
      <c r="D293" s="60" t="s">
        <v>21</v>
      </c>
      <c r="E293" s="60" t="s">
        <v>365</v>
      </c>
      <c r="F293" s="61">
        <v>619</v>
      </c>
      <c r="G293" s="61">
        <v>607</v>
      </c>
      <c r="H293" s="61">
        <v>625</v>
      </c>
      <c r="I293" s="61">
        <v>631</v>
      </c>
      <c r="J293" s="61">
        <v>637</v>
      </c>
      <c r="K293" s="61">
        <v>631</v>
      </c>
      <c r="L293" s="65">
        <f t="shared" si="30"/>
        <v>161.55088852988692</v>
      </c>
      <c r="M293" s="66">
        <f t="shared" si="28"/>
        <v>1938.610662358643</v>
      </c>
      <c r="N293" s="67">
        <f t="shared" si="29"/>
        <v>1.9386106623586428</v>
      </c>
    </row>
    <row r="294" spans="1:14" s="1" customFormat="1" ht="16.5" customHeight="1">
      <c r="A294" s="63">
        <v>10</v>
      </c>
      <c r="B294" s="64">
        <v>43024</v>
      </c>
      <c r="C294" s="60" t="s">
        <v>187</v>
      </c>
      <c r="D294" s="60" t="s">
        <v>21</v>
      </c>
      <c r="E294" s="60" t="s">
        <v>363</v>
      </c>
      <c r="F294" s="61">
        <v>452</v>
      </c>
      <c r="G294" s="61">
        <v>441</v>
      </c>
      <c r="H294" s="61">
        <v>458</v>
      </c>
      <c r="I294" s="61">
        <v>464</v>
      </c>
      <c r="J294" s="61">
        <v>470</v>
      </c>
      <c r="K294" s="61">
        <v>458</v>
      </c>
      <c r="L294" s="65">
        <f t="shared" si="30"/>
        <v>221.23893805309734</v>
      </c>
      <c r="M294" s="66">
        <f t="shared" si="28"/>
        <v>1327.433628318584</v>
      </c>
      <c r="N294" s="67">
        <f t="shared" si="29"/>
        <v>1.327433628318584</v>
      </c>
    </row>
    <row r="295" spans="1:14" s="1" customFormat="1" ht="16.5" customHeight="1">
      <c r="A295" s="63">
        <v>11</v>
      </c>
      <c r="B295" s="64">
        <v>43020</v>
      </c>
      <c r="C295" s="60" t="s">
        <v>187</v>
      </c>
      <c r="D295" s="60" t="s">
        <v>21</v>
      </c>
      <c r="E295" s="60" t="s">
        <v>82</v>
      </c>
      <c r="F295" s="61">
        <v>1001</v>
      </c>
      <c r="G295" s="61">
        <v>980</v>
      </c>
      <c r="H295" s="61">
        <v>1012</v>
      </c>
      <c r="I295" s="61">
        <v>1023</v>
      </c>
      <c r="J295" s="61">
        <v>1034</v>
      </c>
      <c r="K295" s="61">
        <v>1010</v>
      </c>
      <c r="L295" s="65">
        <f t="shared" si="30"/>
        <v>99.9000999000999</v>
      </c>
      <c r="M295" s="66">
        <f t="shared" si="28"/>
        <v>899.1008991008991</v>
      </c>
      <c r="N295" s="67">
        <f t="shared" si="29"/>
        <v>0.8991008991008991</v>
      </c>
    </row>
    <row r="296" spans="1:14" s="1" customFormat="1" ht="16.5" customHeight="1">
      <c r="A296" s="63">
        <v>12</v>
      </c>
      <c r="B296" s="64">
        <v>43019</v>
      </c>
      <c r="C296" s="60" t="s">
        <v>187</v>
      </c>
      <c r="D296" s="60" t="s">
        <v>21</v>
      </c>
      <c r="E296" s="60" t="s">
        <v>22</v>
      </c>
      <c r="F296" s="61">
        <v>256.5</v>
      </c>
      <c r="G296" s="61">
        <v>250</v>
      </c>
      <c r="H296" s="61">
        <v>260</v>
      </c>
      <c r="I296" s="61">
        <v>264</v>
      </c>
      <c r="J296" s="61">
        <v>268</v>
      </c>
      <c r="K296" s="61">
        <v>260</v>
      </c>
      <c r="L296" s="65">
        <f t="shared" si="30"/>
        <v>389.8635477582846</v>
      </c>
      <c r="M296" s="66">
        <f t="shared" si="28"/>
        <v>1364.522417153996</v>
      </c>
      <c r="N296" s="67">
        <f t="shared" si="29"/>
        <v>1.364522417153996</v>
      </c>
    </row>
    <row r="297" spans="1:14" s="1" customFormat="1" ht="15.75">
      <c r="A297" s="63">
        <v>13</v>
      </c>
      <c r="B297" s="64">
        <v>43018</v>
      </c>
      <c r="C297" s="60" t="s">
        <v>187</v>
      </c>
      <c r="D297" s="60" t="s">
        <v>21</v>
      </c>
      <c r="E297" s="60" t="s">
        <v>336</v>
      </c>
      <c r="F297" s="61">
        <v>603</v>
      </c>
      <c r="G297" s="61">
        <v>592</v>
      </c>
      <c r="H297" s="61">
        <v>610</v>
      </c>
      <c r="I297" s="61">
        <v>616</v>
      </c>
      <c r="J297" s="61">
        <v>622</v>
      </c>
      <c r="K297" s="61">
        <v>616</v>
      </c>
      <c r="L297" s="65">
        <f t="shared" si="30"/>
        <v>165.8374792703151</v>
      </c>
      <c r="M297" s="66">
        <f t="shared" si="28"/>
        <v>2155.8872305140962</v>
      </c>
      <c r="N297" s="67">
        <f t="shared" si="29"/>
        <v>2.155887230514096</v>
      </c>
    </row>
    <row r="298" spans="1:14" s="1" customFormat="1" ht="15.75">
      <c r="A298" s="63">
        <v>14</v>
      </c>
      <c r="B298" s="64">
        <v>43014</v>
      </c>
      <c r="C298" s="60" t="s">
        <v>187</v>
      </c>
      <c r="D298" s="60" t="s">
        <v>21</v>
      </c>
      <c r="E298" s="60" t="s">
        <v>349</v>
      </c>
      <c r="F298" s="61">
        <v>608</v>
      </c>
      <c r="G298" s="61">
        <v>596</v>
      </c>
      <c r="H298" s="61">
        <v>615</v>
      </c>
      <c r="I298" s="61">
        <v>622</v>
      </c>
      <c r="J298" s="61">
        <v>629</v>
      </c>
      <c r="K298" s="61">
        <v>622</v>
      </c>
      <c r="L298" s="65">
        <f t="shared" si="30"/>
        <v>164.47368421052633</v>
      </c>
      <c r="M298" s="66">
        <f t="shared" si="28"/>
        <v>2302.631578947369</v>
      </c>
      <c r="N298" s="67">
        <f t="shared" si="29"/>
        <v>2.3026315789473686</v>
      </c>
    </row>
    <row r="299" spans="1:14" s="1" customFormat="1" ht="15.75">
      <c r="A299" s="63">
        <v>15</v>
      </c>
      <c r="B299" s="64">
        <v>43013</v>
      </c>
      <c r="C299" s="60" t="s">
        <v>187</v>
      </c>
      <c r="D299" s="60" t="s">
        <v>21</v>
      </c>
      <c r="E299" s="60" t="s">
        <v>126</v>
      </c>
      <c r="F299" s="61">
        <v>838</v>
      </c>
      <c r="G299" s="61">
        <v>819</v>
      </c>
      <c r="H299" s="61">
        <v>848</v>
      </c>
      <c r="I299" s="61">
        <v>858</v>
      </c>
      <c r="J299" s="61">
        <v>868</v>
      </c>
      <c r="K299" s="61">
        <v>858</v>
      </c>
      <c r="L299" s="65">
        <f t="shared" si="30"/>
        <v>119.33174224343675</v>
      </c>
      <c r="M299" s="66">
        <f t="shared" si="28"/>
        <v>2386.634844868735</v>
      </c>
      <c r="N299" s="67">
        <f t="shared" si="29"/>
        <v>2.386634844868735</v>
      </c>
    </row>
    <row r="300" spans="1:14" ht="15.75" customHeight="1">
      <c r="A300" s="63">
        <v>16</v>
      </c>
      <c r="B300" s="64">
        <v>43012</v>
      </c>
      <c r="C300" s="60" t="s">
        <v>187</v>
      </c>
      <c r="D300" s="60" t="s">
        <v>21</v>
      </c>
      <c r="E300" s="60" t="s">
        <v>341</v>
      </c>
      <c r="F300" s="61">
        <v>175</v>
      </c>
      <c r="G300" s="61">
        <v>170</v>
      </c>
      <c r="H300" s="61">
        <v>178</v>
      </c>
      <c r="I300" s="61">
        <v>182</v>
      </c>
      <c r="J300" s="61">
        <v>185</v>
      </c>
      <c r="K300" s="61">
        <v>178</v>
      </c>
      <c r="L300" s="65">
        <f t="shared" si="30"/>
        <v>571.4285714285714</v>
      </c>
      <c r="M300" s="66">
        <f t="shared" si="28"/>
        <v>1714.2857142857142</v>
      </c>
      <c r="N300" s="67">
        <f t="shared" si="29"/>
        <v>1.7142857142857142</v>
      </c>
    </row>
    <row r="301" ht="15.75" customHeight="1"/>
    <row r="302" spans="1:14" ht="15.75" customHeight="1">
      <c r="A302" s="13" t="s">
        <v>26</v>
      </c>
      <c r="B302" s="14"/>
      <c r="C302" s="15"/>
      <c r="D302" s="16"/>
      <c r="E302" s="17"/>
      <c r="F302" s="17"/>
      <c r="G302" s="18"/>
      <c r="H302" s="19"/>
      <c r="I302" s="19"/>
      <c r="J302" s="19"/>
      <c r="K302" s="20"/>
      <c r="L302" s="21"/>
      <c r="M302" s="1"/>
      <c r="N302" s="22"/>
    </row>
    <row r="303" spans="1:14" ht="15.75" customHeight="1">
      <c r="A303" s="13" t="s">
        <v>27</v>
      </c>
      <c r="B303" s="23"/>
      <c r="C303" s="15"/>
      <c r="D303" s="16"/>
      <c r="E303" s="17"/>
      <c r="F303" s="17"/>
      <c r="G303" s="18"/>
      <c r="H303" s="17"/>
      <c r="I303" s="17"/>
      <c r="J303" s="17"/>
      <c r="K303" s="20"/>
      <c r="L303" s="21"/>
      <c r="M303" s="1"/>
      <c r="N303" s="1"/>
    </row>
    <row r="304" spans="1:14" ht="15.75" customHeight="1">
      <c r="A304" s="13" t="s">
        <v>27</v>
      </c>
      <c r="B304" s="23"/>
      <c r="C304" s="24"/>
      <c r="D304" s="25"/>
      <c r="E304" s="26"/>
      <c r="F304" s="26"/>
      <c r="G304" s="27"/>
      <c r="H304" s="26"/>
      <c r="I304" s="26"/>
      <c r="J304" s="26"/>
      <c r="K304" s="26"/>
      <c r="L304" s="21"/>
      <c r="M304" s="21"/>
      <c r="N304" s="21"/>
    </row>
    <row r="305" spans="3:9" ht="15.75" customHeight="1" thickBot="1">
      <c r="C305" s="26"/>
      <c r="D305" s="26"/>
      <c r="E305" s="26"/>
      <c r="F305" s="29"/>
      <c r="G305" s="30"/>
      <c r="H305" s="31" t="s">
        <v>28</v>
      </c>
      <c r="I305" s="31"/>
    </row>
    <row r="306" spans="3:9" ht="15.75" customHeight="1">
      <c r="C306" s="84" t="s">
        <v>29</v>
      </c>
      <c r="D306" s="84"/>
      <c r="E306" s="33">
        <v>16</v>
      </c>
      <c r="F306" s="34">
        <f>F307+F308+F309+F310+F311+F312</f>
        <v>100</v>
      </c>
      <c r="G306" s="35">
        <v>16</v>
      </c>
      <c r="H306" s="36">
        <f>G307/G306%</f>
        <v>87.5</v>
      </c>
      <c r="I306" s="36"/>
    </row>
    <row r="307" spans="3:9" ht="15.75" customHeight="1">
      <c r="C307" s="80" t="s">
        <v>30</v>
      </c>
      <c r="D307" s="80"/>
      <c r="E307" s="37">
        <v>14</v>
      </c>
      <c r="F307" s="38">
        <f>(E307/E306)*100</f>
        <v>87.5</v>
      </c>
      <c r="G307" s="35">
        <v>14</v>
      </c>
      <c r="H307" s="32"/>
      <c r="I307" s="32"/>
    </row>
    <row r="308" spans="3:9" ht="15.75" customHeight="1">
      <c r="C308" s="80" t="s">
        <v>32</v>
      </c>
      <c r="D308" s="80"/>
      <c r="E308" s="37">
        <v>0</v>
      </c>
      <c r="F308" s="38">
        <f>(E308/E306)*100</f>
        <v>0</v>
      </c>
      <c r="G308" s="40"/>
      <c r="H308" s="35"/>
      <c r="I308" s="35"/>
    </row>
    <row r="309" spans="3:9" ht="15.75" customHeight="1">
      <c r="C309" s="80" t="s">
        <v>33</v>
      </c>
      <c r="D309" s="80"/>
      <c r="E309" s="37">
        <v>0</v>
      </c>
      <c r="F309" s="38">
        <f>(E309/E306)*100</f>
        <v>0</v>
      </c>
      <c r="G309" s="40"/>
      <c r="H309" s="35"/>
      <c r="I309" s="35"/>
    </row>
    <row r="310" spans="3:9" ht="15.75" customHeight="1">
      <c r="C310" s="80" t="s">
        <v>34</v>
      </c>
      <c r="D310" s="80"/>
      <c r="E310" s="37">
        <v>2</v>
      </c>
      <c r="F310" s="38">
        <f>(E310/E306)*100</f>
        <v>12.5</v>
      </c>
      <c r="G310" s="40"/>
      <c r="H310" s="26" t="s">
        <v>35</v>
      </c>
      <c r="I310" s="26"/>
    </row>
    <row r="311" spans="3:9" ht="15.75" customHeight="1">
      <c r="C311" s="80" t="s">
        <v>36</v>
      </c>
      <c r="D311" s="80"/>
      <c r="E311" s="37">
        <v>0</v>
      </c>
      <c r="F311" s="38">
        <f>(E311/E306)*100</f>
        <v>0</v>
      </c>
      <c r="G311" s="40"/>
      <c r="H311" s="26"/>
      <c r="I311" s="26"/>
    </row>
    <row r="312" spans="3:9" ht="15.75" customHeight="1" thickBot="1">
      <c r="C312" s="81" t="s">
        <v>37</v>
      </c>
      <c r="D312" s="81"/>
      <c r="E312" s="42"/>
      <c r="F312" s="43">
        <f>(E312/E306)*100</f>
        <v>0</v>
      </c>
      <c r="G312" s="40"/>
      <c r="H312" s="26"/>
      <c r="I312" s="26"/>
    </row>
    <row r="313" spans="1:14" ht="15.75" customHeight="1">
      <c r="A313" s="45" t="s">
        <v>38</v>
      </c>
      <c r="B313" s="14"/>
      <c r="C313" s="15"/>
      <c r="D313" s="15"/>
      <c r="E313" s="17"/>
      <c r="F313" s="17"/>
      <c r="G313" s="46"/>
      <c r="H313" s="47"/>
      <c r="I313" s="47"/>
      <c r="J313" s="47"/>
      <c r="K313" s="17"/>
      <c r="L313" s="21"/>
      <c r="M313" s="44"/>
      <c r="N313" s="44"/>
    </row>
    <row r="314" spans="1:14" ht="15.75" customHeight="1">
      <c r="A314" s="16" t="s">
        <v>39</v>
      </c>
      <c r="B314" s="14"/>
      <c r="C314" s="48"/>
      <c r="D314" s="49"/>
      <c r="E314" s="50"/>
      <c r="F314" s="47"/>
      <c r="G314" s="46"/>
      <c r="H314" s="47"/>
      <c r="I314" s="47"/>
      <c r="J314" s="47"/>
      <c r="K314" s="17"/>
      <c r="L314" s="21"/>
      <c r="M314" s="28"/>
      <c r="N314" s="28"/>
    </row>
    <row r="315" spans="1:14" ht="15.75" customHeight="1">
      <c r="A315" s="16" t="s">
        <v>40</v>
      </c>
      <c r="B315" s="14"/>
      <c r="C315" s="15"/>
      <c r="D315" s="49"/>
      <c r="E315" s="50"/>
      <c r="F315" s="47"/>
      <c r="G315" s="46"/>
      <c r="H315" s="51"/>
      <c r="I315" s="51"/>
      <c r="J315" s="51"/>
      <c r="K315" s="17"/>
      <c r="L315" s="21"/>
      <c r="M315" s="21"/>
      <c r="N315" s="21"/>
    </row>
    <row r="316" spans="1:14" ht="15.75">
      <c r="A316" s="16" t="s">
        <v>41</v>
      </c>
      <c r="B316" s="48"/>
      <c r="C316" s="15"/>
      <c r="D316" s="49"/>
      <c r="E316" s="50"/>
      <c r="F316" s="47"/>
      <c r="G316" s="52"/>
      <c r="H316" s="51"/>
      <c r="I316" s="51"/>
      <c r="J316" s="51"/>
      <c r="K316" s="17"/>
      <c r="L316" s="21"/>
      <c r="M316" s="21"/>
      <c r="N316" s="21"/>
    </row>
    <row r="317" spans="1:14" ht="15.75">
      <c r="A317" s="16" t="s">
        <v>42</v>
      </c>
      <c r="B317" s="39"/>
      <c r="C317" s="15"/>
      <c r="D317" s="53"/>
      <c r="E317" s="47"/>
      <c r="F317" s="47"/>
      <c r="G317" s="52"/>
      <c r="H317" s="51"/>
      <c r="I317" s="51"/>
      <c r="J317" s="51"/>
      <c r="K317" s="47"/>
      <c r="L317" s="21"/>
      <c r="M317" s="21"/>
      <c r="N317" s="21"/>
    </row>
    <row r="318" spans="1:14" ht="15.75">
      <c r="A318" s="16" t="s">
        <v>42</v>
      </c>
      <c r="B318" s="39"/>
      <c r="C318" s="15"/>
      <c r="D318" s="53"/>
      <c r="E318" s="47"/>
      <c r="F318" s="47"/>
      <c r="G318" s="52"/>
      <c r="H318" s="51"/>
      <c r="I318" s="51"/>
      <c r="J318" s="51"/>
      <c r="K318" s="47"/>
      <c r="L318" s="21"/>
      <c r="M318" s="21"/>
      <c r="N318" s="21"/>
    </row>
    <row r="319" ht="15.75" thickBot="1"/>
    <row r="320" spans="1:14" ht="15.75" thickBot="1">
      <c r="A320" s="89" t="s">
        <v>0</v>
      </c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</row>
    <row r="321" spans="1:14" ht="15.75" thickBo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</row>
    <row r="322" spans="1:14" ht="15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</row>
    <row r="323" spans="1:14" ht="15.75">
      <c r="A323" s="90" t="s">
        <v>1</v>
      </c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</row>
    <row r="324" spans="1:14" ht="15.75">
      <c r="A324" s="90" t="s">
        <v>2</v>
      </c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</row>
    <row r="325" spans="1:14" ht="16.5" thickBot="1">
      <c r="A325" s="91" t="s">
        <v>3</v>
      </c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</row>
    <row r="326" spans="1:14" ht="15.75">
      <c r="A326" s="92" t="s">
        <v>301</v>
      </c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</row>
    <row r="327" spans="1:14" ht="15.75">
      <c r="A327" s="92" t="s">
        <v>5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</row>
    <row r="328" spans="1:14" ht="15">
      <c r="A328" s="87" t="s">
        <v>6</v>
      </c>
      <c r="B328" s="82" t="s">
        <v>7</v>
      </c>
      <c r="C328" s="82" t="s">
        <v>8</v>
      </c>
      <c r="D328" s="87" t="s">
        <v>9</v>
      </c>
      <c r="E328" s="82" t="s">
        <v>10</v>
      </c>
      <c r="F328" s="82" t="s">
        <v>11</v>
      </c>
      <c r="G328" s="82" t="s">
        <v>12</v>
      </c>
      <c r="H328" s="82" t="s">
        <v>13</v>
      </c>
      <c r="I328" s="82" t="s">
        <v>14</v>
      </c>
      <c r="J328" s="82" t="s">
        <v>15</v>
      </c>
      <c r="K328" s="85" t="s">
        <v>16</v>
      </c>
      <c r="L328" s="82" t="s">
        <v>17</v>
      </c>
      <c r="M328" s="82" t="s">
        <v>18</v>
      </c>
      <c r="N328" s="82" t="s">
        <v>19</v>
      </c>
    </row>
    <row r="329" spans="1:14" ht="15">
      <c r="A329" s="87"/>
      <c r="B329" s="82"/>
      <c r="C329" s="82"/>
      <c r="D329" s="87"/>
      <c r="E329" s="82"/>
      <c r="F329" s="82"/>
      <c r="G329" s="82"/>
      <c r="H329" s="82"/>
      <c r="I329" s="82"/>
      <c r="J329" s="82"/>
      <c r="K329" s="85"/>
      <c r="L329" s="82"/>
      <c r="M329" s="82"/>
      <c r="N329" s="82"/>
    </row>
    <row r="330" spans="1:14" s="1" customFormat="1" ht="16.5" customHeight="1">
      <c r="A330" s="63">
        <v>1</v>
      </c>
      <c r="B330" s="64">
        <v>43006</v>
      </c>
      <c r="C330" s="60" t="s">
        <v>187</v>
      </c>
      <c r="D330" s="60" t="s">
        <v>21</v>
      </c>
      <c r="E330" s="60" t="s">
        <v>337</v>
      </c>
      <c r="F330" s="61">
        <v>232</v>
      </c>
      <c r="G330" s="61">
        <v>227</v>
      </c>
      <c r="H330" s="61">
        <v>235</v>
      </c>
      <c r="I330" s="61">
        <v>238</v>
      </c>
      <c r="J330" s="61">
        <v>241</v>
      </c>
      <c r="K330" s="61">
        <v>235</v>
      </c>
      <c r="L330" s="65">
        <f aca="true" t="shared" si="31" ref="L330:L336">100000/F330</f>
        <v>431.0344827586207</v>
      </c>
      <c r="M330" s="66">
        <f aca="true" t="shared" si="32" ref="M330:M336">IF(D330="BUY",(K330-F330)*(L330),(F330-K330)*(L330))</f>
        <v>1293.103448275862</v>
      </c>
      <c r="N330" s="67">
        <f aca="true" t="shared" si="33" ref="N330:N336">M330/(L330)/F330%</f>
        <v>1.293103448275862</v>
      </c>
    </row>
    <row r="331" spans="1:14" s="1" customFormat="1" ht="16.5" customHeight="1">
      <c r="A331" s="63">
        <v>2</v>
      </c>
      <c r="B331" s="64">
        <v>43004</v>
      </c>
      <c r="C331" s="60" t="s">
        <v>187</v>
      </c>
      <c r="D331" s="60" t="s">
        <v>21</v>
      </c>
      <c r="E331" s="60" t="s">
        <v>332</v>
      </c>
      <c r="F331" s="61">
        <v>202</v>
      </c>
      <c r="G331" s="61">
        <v>197</v>
      </c>
      <c r="H331" s="61">
        <v>205</v>
      </c>
      <c r="I331" s="61">
        <v>208</v>
      </c>
      <c r="J331" s="61">
        <v>211</v>
      </c>
      <c r="K331" s="61">
        <v>205</v>
      </c>
      <c r="L331" s="65">
        <f t="shared" si="31"/>
        <v>495.0495049504951</v>
      </c>
      <c r="M331" s="66">
        <f t="shared" si="32"/>
        <v>1485.1485148514853</v>
      </c>
      <c r="N331" s="67">
        <f t="shared" si="33"/>
        <v>1.4851485148514851</v>
      </c>
    </row>
    <row r="332" spans="1:14" s="1" customFormat="1" ht="16.5" customHeight="1">
      <c r="A332" s="63">
        <v>3</v>
      </c>
      <c r="B332" s="64">
        <v>43003</v>
      </c>
      <c r="C332" s="60" t="s">
        <v>187</v>
      </c>
      <c r="D332" s="60" t="s">
        <v>21</v>
      </c>
      <c r="E332" s="60" t="s">
        <v>328</v>
      </c>
      <c r="F332" s="61">
        <v>95</v>
      </c>
      <c r="G332" s="61">
        <v>91</v>
      </c>
      <c r="H332" s="61">
        <v>97</v>
      </c>
      <c r="I332" s="61">
        <v>99</v>
      </c>
      <c r="J332" s="61">
        <v>101</v>
      </c>
      <c r="K332" s="61">
        <v>99</v>
      </c>
      <c r="L332" s="65">
        <f t="shared" si="31"/>
        <v>1052.6315789473683</v>
      </c>
      <c r="M332" s="66">
        <f t="shared" si="32"/>
        <v>4210.526315789473</v>
      </c>
      <c r="N332" s="67">
        <f t="shared" si="33"/>
        <v>4.2105263157894735</v>
      </c>
    </row>
    <row r="333" spans="1:14" s="1" customFormat="1" ht="16.5" customHeight="1">
      <c r="A333" s="63">
        <v>4</v>
      </c>
      <c r="B333" s="64">
        <v>42998</v>
      </c>
      <c r="C333" s="60" t="s">
        <v>187</v>
      </c>
      <c r="D333" s="60" t="s">
        <v>21</v>
      </c>
      <c r="E333" s="60" t="s">
        <v>283</v>
      </c>
      <c r="F333" s="61">
        <v>385</v>
      </c>
      <c r="G333" s="61">
        <v>378</v>
      </c>
      <c r="H333" s="61">
        <v>389</v>
      </c>
      <c r="I333" s="61">
        <v>393</v>
      </c>
      <c r="J333" s="61">
        <v>397</v>
      </c>
      <c r="K333" s="61">
        <v>378</v>
      </c>
      <c r="L333" s="65">
        <f t="shared" si="31"/>
        <v>259.7402597402597</v>
      </c>
      <c r="M333" s="66">
        <f t="shared" si="32"/>
        <v>-1818.181818181818</v>
      </c>
      <c r="N333" s="12">
        <f t="shared" si="33"/>
        <v>-1.8181818181818181</v>
      </c>
    </row>
    <row r="334" spans="1:14" s="1" customFormat="1" ht="16.5" customHeight="1">
      <c r="A334" s="63">
        <v>5</v>
      </c>
      <c r="B334" s="64">
        <v>42997</v>
      </c>
      <c r="C334" s="60" t="s">
        <v>187</v>
      </c>
      <c r="D334" s="60" t="s">
        <v>21</v>
      </c>
      <c r="E334" s="60" t="s">
        <v>145</v>
      </c>
      <c r="F334" s="61">
        <v>177</v>
      </c>
      <c r="G334" s="61">
        <v>172</v>
      </c>
      <c r="H334" s="61">
        <v>180</v>
      </c>
      <c r="I334" s="61">
        <v>183</v>
      </c>
      <c r="J334" s="61">
        <v>186</v>
      </c>
      <c r="K334" s="61">
        <v>186</v>
      </c>
      <c r="L334" s="65">
        <f t="shared" si="31"/>
        <v>564.9717514124294</v>
      </c>
      <c r="M334" s="66">
        <f t="shared" si="32"/>
        <v>5084.745762711865</v>
      </c>
      <c r="N334" s="67">
        <f t="shared" si="33"/>
        <v>5.084745762711864</v>
      </c>
    </row>
    <row r="335" spans="1:14" s="1" customFormat="1" ht="16.5" customHeight="1">
      <c r="A335" s="63">
        <v>6</v>
      </c>
      <c r="B335" s="64">
        <v>42996</v>
      </c>
      <c r="C335" s="60" t="s">
        <v>187</v>
      </c>
      <c r="D335" s="60" t="s">
        <v>21</v>
      </c>
      <c r="E335" s="60" t="s">
        <v>123</v>
      </c>
      <c r="F335" s="61">
        <v>131</v>
      </c>
      <c r="G335" s="61">
        <v>126</v>
      </c>
      <c r="H335" s="61">
        <v>134</v>
      </c>
      <c r="I335" s="61">
        <v>137</v>
      </c>
      <c r="J335" s="61">
        <v>140</v>
      </c>
      <c r="K335" s="61">
        <v>134</v>
      </c>
      <c r="L335" s="65">
        <f t="shared" si="31"/>
        <v>763.3587786259542</v>
      </c>
      <c r="M335" s="66">
        <f t="shared" si="32"/>
        <v>2290.0763358778627</v>
      </c>
      <c r="N335" s="67">
        <f t="shared" si="33"/>
        <v>2.2900763358778624</v>
      </c>
    </row>
    <row r="336" spans="1:14" s="1" customFormat="1" ht="16.5" customHeight="1">
      <c r="A336" s="63">
        <v>7</v>
      </c>
      <c r="B336" s="64">
        <v>42991</v>
      </c>
      <c r="C336" s="60" t="s">
        <v>187</v>
      </c>
      <c r="D336" s="60" t="s">
        <v>21</v>
      </c>
      <c r="E336" s="60" t="s">
        <v>272</v>
      </c>
      <c r="F336" s="61">
        <v>509</v>
      </c>
      <c r="G336" s="61">
        <v>498</v>
      </c>
      <c r="H336" s="61">
        <v>515</v>
      </c>
      <c r="I336" s="61">
        <v>521</v>
      </c>
      <c r="J336" s="61">
        <v>527</v>
      </c>
      <c r="K336" s="61">
        <v>521</v>
      </c>
      <c r="L336" s="65">
        <f t="shared" si="31"/>
        <v>196.46365422396858</v>
      </c>
      <c r="M336" s="66">
        <f t="shared" si="32"/>
        <v>2357.563850687623</v>
      </c>
      <c r="N336" s="67">
        <f t="shared" si="33"/>
        <v>2.357563850687623</v>
      </c>
    </row>
    <row r="337" spans="1:14" s="1" customFormat="1" ht="16.5" customHeight="1">
      <c r="A337" s="63">
        <v>8</v>
      </c>
      <c r="B337" s="64">
        <v>42990</v>
      </c>
      <c r="C337" s="60" t="s">
        <v>187</v>
      </c>
      <c r="D337" s="60" t="s">
        <v>21</v>
      </c>
      <c r="E337" s="60" t="s">
        <v>315</v>
      </c>
      <c r="F337" s="61">
        <v>338</v>
      </c>
      <c r="G337" s="61">
        <v>328</v>
      </c>
      <c r="H337" s="61">
        <v>343</v>
      </c>
      <c r="I337" s="61">
        <v>348</v>
      </c>
      <c r="J337" s="61">
        <v>353</v>
      </c>
      <c r="K337" s="61">
        <v>328</v>
      </c>
      <c r="L337" s="65">
        <f aca="true" t="shared" si="34" ref="L337:L342">100000/F337</f>
        <v>295.85798816568047</v>
      </c>
      <c r="M337" s="66">
        <f aca="true" t="shared" si="35" ref="M337:M342">IF(D337="BUY",(K337-F337)*(L337),(F337-K337)*(L337))</f>
        <v>-2958.579881656805</v>
      </c>
      <c r="N337" s="12">
        <f aca="true" t="shared" si="36" ref="N337:N342">M337/(L337)/F337%</f>
        <v>-2.9585798816568047</v>
      </c>
    </row>
    <row r="338" spans="1:14" ht="15.75">
      <c r="A338" s="63">
        <v>9</v>
      </c>
      <c r="B338" s="64">
        <v>42986</v>
      </c>
      <c r="C338" s="60" t="s">
        <v>187</v>
      </c>
      <c r="D338" s="60" t="s">
        <v>21</v>
      </c>
      <c r="E338" s="60" t="s">
        <v>312</v>
      </c>
      <c r="F338" s="61">
        <v>407</v>
      </c>
      <c r="G338" s="61">
        <v>398</v>
      </c>
      <c r="H338" s="61">
        <v>412</v>
      </c>
      <c r="I338" s="61">
        <v>417</v>
      </c>
      <c r="J338" s="61">
        <v>422</v>
      </c>
      <c r="K338" s="61">
        <v>412</v>
      </c>
      <c r="L338" s="65">
        <f t="shared" si="34"/>
        <v>245.7002457002457</v>
      </c>
      <c r="M338" s="66">
        <f t="shared" si="35"/>
        <v>1228.5012285012285</v>
      </c>
      <c r="N338" s="67">
        <f t="shared" si="36"/>
        <v>1.2285012285012284</v>
      </c>
    </row>
    <row r="339" spans="1:14" ht="15.75">
      <c r="A339" s="63">
        <v>10</v>
      </c>
      <c r="B339" s="64">
        <v>42984</v>
      </c>
      <c r="C339" s="60" t="s">
        <v>187</v>
      </c>
      <c r="D339" s="60" t="s">
        <v>21</v>
      </c>
      <c r="E339" s="60" t="s">
        <v>82</v>
      </c>
      <c r="F339" s="61">
        <v>945</v>
      </c>
      <c r="G339" s="61">
        <v>930</v>
      </c>
      <c r="H339" s="61">
        <v>955</v>
      </c>
      <c r="I339" s="61">
        <v>965</v>
      </c>
      <c r="J339" s="61">
        <v>975</v>
      </c>
      <c r="K339" s="61">
        <v>955</v>
      </c>
      <c r="L339" s="65">
        <f t="shared" si="34"/>
        <v>105.82010582010582</v>
      </c>
      <c r="M339" s="66">
        <f t="shared" si="35"/>
        <v>1058.2010582010582</v>
      </c>
      <c r="N339" s="67">
        <f t="shared" si="36"/>
        <v>1.0582010582010584</v>
      </c>
    </row>
    <row r="340" spans="1:14" ht="15.75">
      <c r="A340" s="63">
        <v>11</v>
      </c>
      <c r="B340" s="64">
        <v>42984</v>
      </c>
      <c r="C340" s="60" t="s">
        <v>187</v>
      </c>
      <c r="D340" s="60" t="s">
        <v>21</v>
      </c>
      <c r="E340" s="60" t="s">
        <v>75</v>
      </c>
      <c r="F340" s="61">
        <v>372</v>
      </c>
      <c r="G340" s="61">
        <v>365</v>
      </c>
      <c r="H340" s="61">
        <v>377</v>
      </c>
      <c r="I340" s="61">
        <v>382</v>
      </c>
      <c r="J340" s="61">
        <v>387</v>
      </c>
      <c r="K340" s="61">
        <v>377</v>
      </c>
      <c r="L340" s="65">
        <f t="shared" si="34"/>
        <v>268.81720430107526</v>
      </c>
      <c r="M340" s="66">
        <f t="shared" si="35"/>
        <v>1344.0860215053763</v>
      </c>
      <c r="N340" s="67">
        <f t="shared" si="36"/>
        <v>1.3440860215053763</v>
      </c>
    </row>
    <row r="341" spans="1:14" ht="15.75">
      <c r="A341" s="63">
        <v>12</v>
      </c>
      <c r="B341" s="64">
        <v>42982</v>
      </c>
      <c r="C341" s="60" t="s">
        <v>187</v>
      </c>
      <c r="D341" s="60" t="s">
        <v>21</v>
      </c>
      <c r="E341" s="60" t="s">
        <v>126</v>
      </c>
      <c r="F341" s="61">
        <v>860</v>
      </c>
      <c r="G341" s="61">
        <v>845</v>
      </c>
      <c r="H341" s="61">
        <v>870</v>
      </c>
      <c r="I341" s="61">
        <v>880</v>
      </c>
      <c r="J341" s="61">
        <v>890</v>
      </c>
      <c r="K341" s="61">
        <v>845</v>
      </c>
      <c r="L341" s="65">
        <f t="shared" si="34"/>
        <v>116.27906976744185</v>
      </c>
      <c r="M341" s="66">
        <f t="shared" si="35"/>
        <v>-1744.1860465116279</v>
      </c>
      <c r="N341" s="12">
        <f t="shared" si="36"/>
        <v>-1.744186046511628</v>
      </c>
    </row>
    <row r="342" spans="1:14" ht="15.75">
      <c r="A342" s="63">
        <v>13</v>
      </c>
      <c r="B342" s="64">
        <v>42982</v>
      </c>
      <c r="C342" s="60" t="s">
        <v>187</v>
      </c>
      <c r="D342" s="60" t="s">
        <v>21</v>
      </c>
      <c r="E342" s="60" t="s">
        <v>272</v>
      </c>
      <c r="F342" s="61">
        <v>500</v>
      </c>
      <c r="G342" s="61">
        <v>489</v>
      </c>
      <c r="H342" s="61">
        <v>506</v>
      </c>
      <c r="I342" s="61">
        <v>512</v>
      </c>
      <c r="J342" s="61">
        <v>518</v>
      </c>
      <c r="K342" s="61">
        <v>459</v>
      </c>
      <c r="L342" s="65">
        <f t="shared" si="34"/>
        <v>200</v>
      </c>
      <c r="M342" s="66">
        <f t="shared" si="35"/>
        <v>-8200</v>
      </c>
      <c r="N342" s="12">
        <f t="shared" si="36"/>
        <v>-8.2</v>
      </c>
    </row>
    <row r="344" spans="1:14" ht="15.75">
      <c r="A344" s="13" t="s">
        <v>26</v>
      </c>
      <c r="B344" s="14"/>
      <c r="C344" s="15"/>
      <c r="D344" s="16"/>
      <c r="E344" s="17"/>
      <c r="F344" s="17"/>
      <c r="G344" s="18"/>
      <c r="H344" s="19"/>
      <c r="I344" s="19"/>
      <c r="J344" s="19"/>
      <c r="K344" s="20"/>
      <c r="L344" s="21"/>
      <c r="M344" s="1"/>
      <c r="N344" s="22"/>
    </row>
    <row r="345" spans="1:14" ht="15.75">
      <c r="A345" s="13" t="s">
        <v>27</v>
      </c>
      <c r="B345" s="23"/>
      <c r="C345" s="15"/>
      <c r="D345" s="16"/>
      <c r="E345" s="17"/>
      <c r="F345" s="17"/>
      <c r="G345" s="18"/>
      <c r="H345" s="17"/>
      <c r="I345" s="17"/>
      <c r="J345" s="17"/>
      <c r="K345" s="20"/>
      <c r="L345" s="21"/>
      <c r="M345" s="1"/>
      <c r="N345" s="1"/>
    </row>
    <row r="346" spans="1:14" ht="15.75">
      <c r="A346" s="13" t="s">
        <v>27</v>
      </c>
      <c r="B346" s="23"/>
      <c r="C346" s="24"/>
      <c r="D346" s="25"/>
      <c r="E346" s="26"/>
      <c r="F346" s="26"/>
      <c r="G346" s="27"/>
      <c r="H346" s="26"/>
      <c r="I346" s="26"/>
      <c r="J346" s="26"/>
      <c r="K346" s="26"/>
      <c r="L346" s="21"/>
      <c r="M346" s="21"/>
      <c r="N346" s="21"/>
    </row>
    <row r="347" spans="3:9" ht="16.5" thickBot="1">
      <c r="C347" s="26"/>
      <c r="D347" s="26"/>
      <c r="E347" s="26"/>
      <c r="F347" s="29"/>
      <c r="G347" s="30"/>
      <c r="H347" s="31" t="s">
        <v>28</v>
      </c>
      <c r="I347" s="31"/>
    </row>
    <row r="348" spans="3:9" ht="15.75">
      <c r="C348" s="84" t="s">
        <v>29</v>
      </c>
      <c r="D348" s="84"/>
      <c r="E348" s="33">
        <v>13</v>
      </c>
      <c r="F348" s="34">
        <f>F349+F350+F351+F352+F353+F354</f>
        <v>100</v>
      </c>
      <c r="G348" s="35">
        <v>13</v>
      </c>
      <c r="H348" s="36">
        <f>G349/G348%</f>
        <v>69.23076923076923</v>
      </c>
      <c r="I348" s="36"/>
    </row>
    <row r="349" spans="3:9" ht="15.75">
      <c r="C349" s="80" t="s">
        <v>30</v>
      </c>
      <c r="D349" s="80"/>
      <c r="E349" s="37">
        <v>9</v>
      </c>
      <c r="F349" s="38">
        <f>(E349/E348)*100</f>
        <v>69.23076923076923</v>
      </c>
      <c r="G349" s="35">
        <v>9</v>
      </c>
      <c r="H349" s="32"/>
      <c r="I349" s="32"/>
    </row>
    <row r="350" spans="3:9" ht="15.75">
      <c r="C350" s="80" t="s">
        <v>32</v>
      </c>
      <c r="D350" s="80"/>
      <c r="E350" s="37">
        <v>0</v>
      </c>
      <c r="F350" s="38">
        <f>(E350/E348)*100</f>
        <v>0</v>
      </c>
      <c r="G350" s="40"/>
      <c r="H350" s="35"/>
      <c r="I350" s="35"/>
    </row>
    <row r="351" spans="3:9" ht="15.75">
      <c r="C351" s="80" t="s">
        <v>33</v>
      </c>
      <c r="D351" s="80"/>
      <c r="E351" s="37">
        <v>0</v>
      </c>
      <c r="F351" s="38">
        <f>(E351/E348)*100</f>
        <v>0</v>
      </c>
      <c r="G351" s="40"/>
      <c r="H351" s="35"/>
      <c r="I351" s="35"/>
    </row>
    <row r="352" spans="3:9" ht="15.75">
      <c r="C352" s="80" t="s">
        <v>34</v>
      </c>
      <c r="D352" s="80"/>
      <c r="E352" s="37">
        <v>4</v>
      </c>
      <c r="F352" s="38">
        <f>(E352/E348)*100</f>
        <v>30.76923076923077</v>
      </c>
      <c r="G352" s="40"/>
      <c r="H352" s="26" t="s">
        <v>35</v>
      </c>
      <c r="I352" s="26"/>
    </row>
    <row r="353" spans="3:9" ht="15.75">
      <c r="C353" s="80" t="s">
        <v>36</v>
      </c>
      <c r="D353" s="80"/>
      <c r="E353" s="37">
        <v>0</v>
      </c>
      <c r="F353" s="38">
        <f>(E353/E348)*100</f>
        <v>0</v>
      </c>
      <c r="G353" s="40"/>
      <c r="H353" s="26"/>
      <c r="I353" s="26"/>
    </row>
    <row r="354" spans="3:9" ht="16.5" thickBot="1">
      <c r="C354" s="81" t="s">
        <v>37</v>
      </c>
      <c r="D354" s="81"/>
      <c r="E354" s="42"/>
      <c r="F354" s="43">
        <f>(E354/E348)*100</f>
        <v>0</v>
      </c>
      <c r="G354" s="40"/>
      <c r="H354" s="26"/>
      <c r="I354" s="26"/>
    </row>
    <row r="355" spans="1:14" ht="15.75">
      <c r="A355" s="45" t="s">
        <v>38</v>
      </c>
      <c r="B355" s="14"/>
      <c r="C355" s="15"/>
      <c r="D355" s="15"/>
      <c r="E355" s="17"/>
      <c r="F355" s="17"/>
      <c r="G355" s="46"/>
      <c r="H355" s="47"/>
      <c r="I355" s="47"/>
      <c r="J355" s="47"/>
      <c r="K355" s="17"/>
      <c r="L355" s="21"/>
      <c r="M355" s="44"/>
      <c r="N355" s="44"/>
    </row>
    <row r="356" spans="1:14" ht="15.75">
      <c r="A356" s="16" t="s">
        <v>39</v>
      </c>
      <c r="B356" s="14"/>
      <c r="C356" s="48"/>
      <c r="D356" s="49"/>
      <c r="E356" s="50"/>
      <c r="F356" s="47"/>
      <c r="G356" s="46"/>
      <c r="H356" s="47"/>
      <c r="I356" s="47"/>
      <c r="J356" s="47"/>
      <c r="K356" s="17"/>
      <c r="L356" s="21"/>
      <c r="M356" s="28"/>
      <c r="N356" s="28"/>
    </row>
    <row r="357" spans="1:14" ht="15.75">
      <c r="A357" s="16" t="s">
        <v>40</v>
      </c>
      <c r="B357" s="14"/>
      <c r="C357" s="15"/>
      <c r="D357" s="49"/>
      <c r="E357" s="50"/>
      <c r="F357" s="47"/>
      <c r="G357" s="46"/>
      <c r="H357" s="51"/>
      <c r="I357" s="51"/>
      <c r="J357" s="51"/>
      <c r="K357" s="17"/>
      <c r="L357" s="21"/>
      <c r="M357" s="21"/>
      <c r="N357" s="21"/>
    </row>
    <row r="358" spans="1:14" ht="15.75">
      <c r="A358" s="16" t="s">
        <v>41</v>
      </c>
      <c r="B358" s="48"/>
      <c r="C358" s="15"/>
      <c r="D358" s="49"/>
      <c r="E358" s="50"/>
      <c r="F358" s="47"/>
      <c r="G358" s="52"/>
      <c r="H358" s="51"/>
      <c r="I358" s="51"/>
      <c r="J358" s="51"/>
      <c r="K358" s="17"/>
      <c r="L358" s="21"/>
      <c r="M358" s="21"/>
      <c r="N358" s="21"/>
    </row>
    <row r="359" spans="1:14" s="1" customFormat="1" ht="15.75">
      <c r="A359" s="16" t="s">
        <v>42</v>
      </c>
      <c r="B359" s="39"/>
      <c r="C359" s="15"/>
      <c r="D359" s="53"/>
      <c r="E359" s="47"/>
      <c r="F359" s="47"/>
      <c r="G359" s="52"/>
      <c r="H359" s="51"/>
      <c r="I359" s="51"/>
      <c r="J359" s="51"/>
      <c r="K359" s="47"/>
      <c r="L359" s="21"/>
      <c r="M359" s="21"/>
      <c r="N359" s="21"/>
    </row>
    <row r="360" spans="1:14" s="1" customFormat="1" ht="15.75">
      <c r="A360" s="16" t="s">
        <v>42</v>
      </c>
      <c r="B360" s="39"/>
      <c r="C360" s="15"/>
      <c r="D360" s="53"/>
      <c r="E360" s="47"/>
      <c r="F360" s="47"/>
      <c r="G360" s="52"/>
      <c r="H360" s="51"/>
      <c r="I360" s="51"/>
      <c r="J360" s="51"/>
      <c r="K360" s="47"/>
      <c r="L360" s="21"/>
      <c r="M360" s="21"/>
      <c r="N360" s="21"/>
    </row>
    <row r="361" spans="1:14" s="5" customFormat="1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5" s="6" customFormat="1" ht="15.75">
      <c r="A362" s="102" t="s">
        <v>1</v>
      </c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4"/>
      <c r="O362" s="73"/>
    </row>
    <row r="363" spans="1:15" s="6" customFormat="1" ht="15.75">
      <c r="A363" s="105" t="s">
        <v>2</v>
      </c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106"/>
      <c r="O363" s="73"/>
    </row>
    <row r="364" spans="1:15" s="6" customFormat="1" ht="15.75">
      <c r="A364" s="107" t="s">
        <v>3</v>
      </c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9"/>
      <c r="O364" s="73"/>
    </row>
    <row r="365" spans="1:14" s="6" customFormat="1" ht="15.75">
      <c r="A365" s="110" t="s">
        <v>262</v>
      </c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</row>
    <row r="366" spans="1:14" s="6" customFormat="1" ht="15.75">
      <c r="A366" s="92" t="s">
        <v>5</v>
      </c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s="6" customFormat="1" ht="15.75">
      <c r="A367" s="87" t="s">
        <v>6</v>
      </c>
      <c r="B367" s="82" t="s">
        <v>7</v>
      </c>
      <c r="C367" s="82" t="s">
        <v>8</v>
      </c>
      <c r="D367" s="87" t="s">
        <v>9</v>
      </c>
      <c r="E367" s="82" t="s">
        <v>10</v>
      </c>
      <c r="F367" s="82" t="s">
        <v>11</v>
      </c>
      <c r="G367" s="82" t="s">
        <v>12</v>
      </c>
      <c r="H367" s="82" t="s">
        <v>13</v>
      </c>
      <c r="I367" s="82" t="s">
        <v>14</v>
      </c>
      <c r="J367" s="82" t="s">
        <v>15</v>
      </c>
      <c r="K367" s="85" t="s">
        <v>16</v>
      </c>
      <c r="L367" s="82" t="s">
        <v>17</v>
      </c>
      <c r="M367" s="82" t="s">
        <v>18</v>
      </c>
      <c r="N367" s="82" t="s">
        <v>19</v>
      </c>
    </row>
    <row r="368" spans="1:14" s="6" customFormat="1" ht="15.75">
      <c r="A368" s="87"/>
      <c r="B368" s="82"/>
      <c r="C368" s="82"/>
      <c r="D368" s="87"/>
      <c r="E368" s="82"/>
      <c r="F368" s="82"/>
      <c r="G368" s="82"/>
      <c r="H368" s="82"/>
      <c r="I368" s="82"/>
      <c r="J368" s="82"/>
      <c r="K368" s="85"/>
      <c r="L368" s="82"/>
      <c r="M368" s="82"/>
      <c r="N368" s="82"/>
    </row>
    <row r="369" spans="1:14" s="6" customFormat="1" ht="15.75">
      <c r="A369" s="7">
        <v>1</v>
      </c>
      <c r="B369" s="8">
        <v>42978</v>
      </c>
      <c r="C369" s="6" t="s">
        <v>267</v>
      </c>
      <c r="D369" s="6" t="s">
        <v>21</v>
      </c>
      <c r="E369" s="6" t="s">
        <v>280</v>
      </c>
      <c r="F369" s="9">
        <v>1240</v>
      </c>
      <c r="G369" s="9">
        <v>1218</v>
      </c>
      <c r="H369" s="9">
        <v>1252</v>
      </c>
      <c r="I369" s="9">
        <v>1264</v>
      </c>
      <c r="J369" s="9">
        <v>1276</v>
      </c>
      <c r="K369" s="9">
        <v>1252</v>
      </c>
      <c r="L369" s="10">
        <f>100000/F369</f>
        <v>80.64516129032258</v>
      </c>
      <c r="M369" s="11">
        <f>IF(D369="BUY",(K369-F369)*(L369),(F369-K369)*(L369))</f>
        <v>967.741935483871</v>
      </c>
      <c r="N369" s="12">
        <f>M369/(L369)/F369%</f>
        <v>0.9677419354838709</v>
      </c>
    </row>
    <row r="370" spans="1:14" s="6" customFormat="1" ht="15.75">
      <c r="A370" s="7">
        <v>2</v>
      </c>
      <c r="B370" s="8">
        <v>42977</v>
      </c>
      <c r="C370" s="6" t="s">
        <v>267</v>
      </c>
      <c r="D370" s="6" t="s">
        <v>21</v>
      </c>
      <c r="E370" s="6" t="s">
        <v>298</v>
      </c>
      <c r="F370" s="9">
        <v>370</v>
      </c>
      <c r="G370" s="9">
        <v>360</v>
      </c>
      <c r="H370" s="9">
        <v>375</v>
      </c>
      <c r="I370" s="9">
        <v>3780</v>
      </c>
      <c r="J370" s="9">
        <v>385</v>
      </c>
      <c r="K370" s="9">
        <v>375</v>
      </c>
      <c r="L370" s="10">
        <f>100000/F370</f>
        <v>270.27027027027026</v>
      </c>
      <c r="M370" s="11">
        <f>IF(D370="BUY",(K370-F370)*(L370),(F370-K370)*(L370))</f>
        <v>1351.3513513513512</v>
      </c>
      <c r="N370" s="12">
        <f>M370/(L370)/F370%</f>
        <v>1.3513513513513513</v>
      </c>
    </row>
    <row r="371" spans="1:14" s="6" customFormat="1" ht="15.75">
      <c r="A371" s="7">
        <v>3</v>
      </c>
      <c r="B371" s="8">
        <v>42975</v>
      </c>
      <c r="C371" s="6" t="s">
        <v>267</v>
      </c>
      <c r="D371" s="6" t="s">
        <v>21</v>
      </c>
      <c r="E371" s="6" t="s">
        <v>23</v>
      </c>
      <c r="F371" s="9">
        <v>1024</v>
      </c>
      <c r="G371" s="9">
        <v>1006</v>
      </c>
      <c r="H371" s="9">
        <v>1034</v>
      </c>
      <c r="I371" s="9">
        <v>1044</v>
      </c>
      <c r="J371" s="9">
        <v>1054</v>
      </c>
      <c r="K371" s="9">
        <v>1034</v>
      </c>
      <c r="L371" s="10">
        <f>100000/F371</f>
        <v>97.65625</v>
      </c>
      <c r="M371" s="11">
        <f>IF(D371="BUY",(K371-F371)*(L371),(F371-K371)*(L371))</f>
        <v>976.5625</v>
      </c>
      <c r="N371" s="12">
        <f>M371/(L371)/F371%</f>
        <v>0.9765625</v>
      </c>
    </row>
    <row r="372" spans="1:14" ht="15.75">
      <c r="A372" s="7">
        <v>4</v>
      </c>
      <c r="B372" s="8">
        <v>42970</v>
      </c>
      <c r="C372" s="6" t="s">
        <v>267</v>
      </c>
      <c r="D372" s="6" t="s">
        <v>21</v>
      </c>
      <c r="E372" s="6" t="s">
        <v>286</v>
      </c>
      <c r="F372" s="9">
        <v>137</v>
      </c>
      <c r="G372" s="9">
        <v>132</v>
      </c>
      <c r="H372" s="9">
        <v>140</v>
      </c>
      <c r="I372" s="9">
        <v>143</v>
      </c>
      <c r="J372" s="9">
        <v>146</v>
      </c>
      <c r="K372" s="9">
        <v>140</v>
      </c>
      <c r="L372" s="10">
        <f aca="true" t="shared" si="37" ref="L372:L377">100000/F372</f>
        <v>729.92700729927</v>
      </c>
      <c r="M372" s="11">
        <f aca="true" t="shared" si="38" ref="M372:M377">IF(D372="BUY",(K372-F372)*(L372),(F372-K372)*(L372))</f>
        <v>2189.78102189781</v>
      </c>
      <c r="N372" s="12">
        <f aca="true" t="shared" si="39" ref="N372:N377">M372/(L372)/F372%</f>
        <v>2.18978102189781</v>
      </c>
    </row>
    <row r="373" spans="1:14" s="1" customFormat="1" ht="15.75">
      <c r="A373" s="7">
        <v>5</v>
      </c>
      <c r="B373" s="8">
        <v>42965</v>
      </c>
      <c r="C373" s="6" t="s">
        <v>267</v>
      </c>
      <c r="D373" s="6" t="s">
        <v>21</v>
      </c>
      <c r="E373" s="6" t="s">
        <v>82</v>
      </c>
      <c r="F373" s="9">
        <v>860</v>
      </c>
      <c r="G373" s="9">
        <v>842</v>
      </c>
      <c r="H373" s="9">
        <v>870</v>
      </c>
      <c r="I373" s="9">
        <v>880</v>
      </c>
      <c r="J373" s="9">
        <v>890</v>
      </c>
      <c r="K373" s="9">
        <v>880</v>
      </c>
      <c r="L373" s="10">
        <f t="shared" si="37"/>
        <v>116.27906976744185</v>
      </c>
      <c r="M373" s="11">
        <f t="shared" si="38"/>
        <v>2325.581395348837</v>
      </c>
      <c r="N373" s="12">
        <f t="shared" si="39"/>
        <v>2.325581395348837</v>
      </c>
    </row>
    <row r="374" spans="1:14" s="1" customFormat="1" ht="15.75">
      <c r="A374" s="7">
        <v>6</v>
      </c>
      <c r="B374" s="8">
        <v>42956</v>
      </c>
      <c r="C374" s="6" t="s">
        <v>267</v>
      </c>
      <c r="D374" s="6" t="s">
        <v>21</v>
      </c>
      <c r="E374" s="6" t="s">
        <v>282</v>
      </c>
      <c r="F374" s="9">
        <v>500</v>
      </c>
      <c r="G374" s="9">
        <v>488</v>
      </c>
      <c r="H374" s="9">
        <v>506</v>
      </c>
      <c r="I374" s="9">
        <v>512</v>
      </c>
      <c r="J374" s="9">
        <v>518</v>
      </c>
      <c r="K374" s="9">
        <v>488</v>
      </c>
      <c r="L374" s="10">
        <f t="shared" si="37"/>
        <v>200</v>
      </c>
      <c r="M374" s="11">
        <f t="shared" si="38"/>
        <v>-2400</v>
      </c>
      <c r="N374" s="12">
        <f t="shared" si="39"/>
        <v>-2.4</v>
      </c>
    </row>
    <row r="375" spans="1:14" s="1" customFormat="1" ht="15.75">
      <c r="A375" s="7">
        <v>7</v>
      </c>
      <c r="B375" s="8">
        <v>42951</v>
      </c>
      <c r="C375" s="6" t="s">
        <v>267</v>
      </c>
      <c r="D375" s="6" t="s">
        <v>21</v>
      </c>
      <c r="E375" s="6" t="s">
        <v>277</v>
      </c>
      <c r="F375" s="9">
        <v>88</v>
      </c>
      <c r="G375" s="9">
        <v>84</v>
      </c>
      <c r="H375" s="9">
        <v>90</v>
      </c>
      <c r="I375" s="9">
        <v>92</v>
      </c>
      <c r="J375" s="9">
        <v>94</v>
      </c>
      <c r="K375" s="9">
        <v>89.5</v>
      </c>
      <c r="L375" s="10">
        <f t="shared" si="37"/>
        <v>1136.3636363636363</v>
      </c>
      <c r="M375" s="11">
        <f t="shared" si="38"/>
        <v>1704.5454545454545</v>
      </c>
      <c r="N375" s="12">
        <f t="shared" si="39"/>
        <v>1.7045454545454546</v>
      </c>
    </row>
    <row r="376" spans="1:14" s="1" customFormat="1" ht="15.75">
      <c r="A376" s="7">
        <v>8</v>
      </c>
      <c r="B376" s="8">
        <v>42949</v>
      </c>
      <c r="C376" s="6" t="s">
        <v>267</v>
      </c>
      <c r="D376" s="6" t="s">
        <v>21</v>
      </c>
      <c r="E376" s="6" t="s">
        <v>273</v>
      </c>
      <c r="F376" s="9">
        <v>278</v>
      </c>
      <c r="G376" s="9">
        <v>270</v>
      </c>
      <c r="H376" s="9">
        <v>282</v>
      </c>
      <c r="I376" s="9">
        <v>286</v>
      </c>
      <c r="J376" s="9">
        <v>290</v>
      </c>
      <c r="K376" s="9">
        <v>270</v>
      </c>
      <c r="L376" s="10">
        <f t="shared" si="37"/>
        <v>359.71223021582733</v>
      </c>
      <c r="M376" s="11">
        <f t="shared" si="38"/>
        <v>-2877.6978417266187</v>
      </c>
      <c r="N376" s="12">
        <f t="shared" si="39"/>
        <v>-2.877697841726619</v>
      </c>
    </row>
    <row r="377" spans="1:14" s="1" customFormat="1" ht="15.75">
      <c r="A377" s="7">
        <v>9</v>
      </c>
      <c r="B377" s="8">
        <v>42948</v>
      </c>
      <c r="C377" s="6" t="s">
        <v>267</v>
      </c>
      <c r="D377" s="6" t="s">
        <v>21</v>
      </c>
      <c r="E377" s="6" t="s">
        <v>268</v>
      </c>
      <c r="F377" s="9">
        <v>485</v>
      </c>
      <c r="G377" s="9">
        <v>475</v>
      </c>
      <c r="H377" s="9">
        <v>490</v>
      </c>
      <c r="I377" s="9">
        <v>495</v>
      </c>
      <c r="J377" s="9">
        <v>500</v>
      </c>
      <c r="K377" s="9">
        <v>495</v>
      </c>
      <c r="L377" s="10">
        <f t="shared" si="37"/>
        <v>206.18556701030928</v>
      </c>
      <c r="M377" s="11">
        <f t="shared" si="38"/>
        <v>2061.855670103093</v>
      </c>
      <c r="N377" s="12">
        <f t="shared" si="39"/>
        <v>2.061855670103093</v>
      </c>
    </row>
    <row r="378" spans="1:14" s="1" customFormat="1" ht="15.75">
      <c r="A378" s="7"/>
      <c r="B378" s="8"/>
      <c r="C378" s="6"/>
      <c r="D378" s="6"/>
      <c r="E378" s="6"/>
      <c r="F378" s="9"/>
      <c r="G378" s="9"/>
      <c r="H378" s="9"/>
      <c r="I378" s="9"/>
      <c r="J378" s="9"/>
      <c r="K378" s="9"/>
      <c r="L378" s="10"/>
      <c r="M378" s="11"/>
      <c r="N378" s="12"/>
    </row>
    <row r="379" spans="1:14" s="1" customFormat="1" ht="15.75">
      <c r="A379" s="13" t="s">
        <v>26</v>
      </c>
      <c r="B379" s="14"/>
      <c r="C379" s="15"/>
      <c r="D379" s="16"/>
      <c r="E379" s="17"/>
      <c r="F379" s="17"/>
      <c r="G379" s="18"/>
      <c r="H379" s="19"/>
      <c r="I379" s="19"/>
      <c r="J379" s="19"/>
      <c r="K379" s="20"/>
      <c r="L379" s="21"/>
      <c r="N379" s="22"/>
    </row>
    <row r="380" spans="1:12" s="1" customFormat="1" ht="15.75">
      <c r="A380" s="13" t="s">
        <v>27</v>
      </c>
      <c r="B380" s="23"/>
      <c r="C380" s="15"/>
      <c r="D380" s="16"/>
      <c r="E380" s="17"/>
      <c r="F380" s="17"/>
      <c r="G380" s="18"/>
      <c r="H380" s="17"/>
      <c r="I380" s="17"/>
      <c r="J380" s="17"/>
      <c r="K380" s="20"/>
      <c r="L380" s="21"/>
    </row>
    <row r="381" spans="1:14" s="1" customFormat="1" ht="15.75">
      <c r="A381" s="13" t="s">
        <v>27</v>
      </c>
      <c r="B381" s="23"/>
      <c r="C381" s="24"/>
      <c r="D381" s="25"/>
      <c r="E381" s="26"/>
      <c r="F381" s="26"/>
      <c r="G381" s="27"/>
      <c r="H381" s="26"/>
      <c r="I381" s="26"/>
      <c r="J381" s="26"/>
      <c r="K381" s="26"/>
      <c r="L381" s="21"/>
      <c r="M381" s="21"/>
      <c r="N381" s="21"/>
    </row>
    <row r="382" spans="1:14" s="1" customFormat="1" ht="16.5" thickBot="1">
      <c r="A382" s="28"/>
      <c r="B382" s="23"/>
      <c r="C382" s="26"/>
      <c r="D382" s="26"/>
      <c r="E382" s="26"/>
      <c r="F382" s="29"/>
      <c r="G382" s="30"/>
      <c r="H382" s="31" t="s">
        <v>28</v>
      </c>
      <c r="I382" s="31"/>
      <c r="J382" s="32"/>
      <c r="K382" s="32"/>
      <c r="L382" s="21"/>
      <c r="M382" s="21"/>
      <c r="N382" s="21"/>
    </row>
    <row r="383" spans="1:12" s="1" customFormat="1" ht="15.75">
      <c r="A383" s="28"/>
      <c r="B383" s="23"/>
      <c r="C383" s="101" t="s">
        <v>29</v>
      </c>
      <c r="D383" s="101"/>
      <c r="E383" s="33">
        <v>9</v>
      </c>
      <c r="F383" s="34">
        <v>100</v>
      </c>
      <c r="G383" s="35">
        <v>9</v>
      </c>
      <c r="H383" s="36">
        <f>G384/G383%</f>
        <v>77.77777777777779</v>
      </c>
      <c r="I383" s="36"/>
      <c r="J383" s="36"/>
      <c r="K383" s="2"/>
      <c r="L383" s="21"/>
    </row>
    <row r="384" spans="1:14" s="1" customFormat="1" ht="15.75">
      <c r="A384" s="28"/>
      <c r="B384" s="23"/>
      <c r="C384" s="99" t="s">
        <v>30</v>
      </c>
      <c r="D384" s="99"/>
      <c r="E384" s="37">
        <v>7</v>
      </c>
      <c r="F384" s="38">
        <f>(E384/E383)*100</f>
        <v>77.77777777777779</v>
      </c>
      <c r="G384" s="35">
        <v>7</v>
      </c>
      <c r="H384" s="32"/>
      <c r="I384" s="32"/>
      <c r="J384" s="26"/>
      <c r="K384" s="32"/>
      <c r="M384" s="26" t="s">
        <v>31</v>
      </c>
      <c r="N384" s="26"/>
    </row>
    <row r="385" spans="1:14" s="1" customFormat="1" ht="15.75">
      <c r="A385" s="39"/>
      <c r="B385" s="23"/>
      <c r="C385" s="99" t="s">
        <v>32</v>
      </c>
      <c r="D385" s="99"/>
      <c r="E385" s="37">
        <v>0</v>
      </c>
      <c r="F385" s="38">
        <f>(E385/E383)*100</f>
        <v>0</v>
      </c>
      <c r="G385" s="40"/>
      <c r="H385" s="35"/>
      <c r="I385" s="35"/>
      <c r="J385" s="26"/>
      <c r="K385" s="32"/>
      <c r="L385" s="21"/>
      <c r="M385" s="24"/>
      <c r="N385" s="24"/>
    </row>
    <row r="386" spans="1:14" s="1" customFormat="1" ht="15.75">
      <c r="A386" s="39"/>
      <c r="B386" s="23"/>
      <c r="C386" s="99" t="s">
        <v>33</v>
      </c>
      <c r="D386" s="99"/>
      <c r="E386" s="37">
        <v>0</v>
      </c>
      <c r="F386" s="38">
        <f>(E386/E383)*100</f>
        <v>0</v>
      </c>
      <c r="G386" s="40"/>
      <c r="H386" s="35"/>
      <c r="I386" s="35"/>
      <c r="J386" s="26"/>
      <c r="K386" s="32"/>
      <c r="L386" s="21"/>
      <c r="M386" s="21"/>
      <c r="N386" s="21"/>
    </row>
    <row r="387" spans="1:14" s="1" customFormat="1" ht="15.75">
      <c r="A387" s="39"/>
      <c r="B387" s="23"/>
      <c r="C387" s="99" t="s">
        <v>34</v>
      </c>
      <c r="D387" s="99"/>
      <c r="E387" s="37">
        <v>2</v>
      </c>
      <c r="F387" s="38">
        <f>(E387/E384)*100</f>
        <v>28.57142857142857</v>
      </c>
      <c r="G387" s="40"/>
      <c r="H387" s="26" t="s">
        <v>35</v>
      </c>
      <c r="I387" s="26"/>
      <c r="J387" s="41"/>
      <c r="K387" s="32"/>
      <c r="L387" s="21"/>
      <c r="M387" s="21"/>
      <c r="N387" s="21"/>
    </row>
    <row r="388" spans="1:14" ht="15.75">
      <c r="A388" s="39"/>
      <c r="B388" s="23"/>
      <c r="C388" s="99" t="s">
        <v>36</v>
      </c>
      <c r="D388" s="99"/>
      <c r="E388" s="37">
        <v>0</v>
      </c>
      <c r="F388" s="38">
        <v>0</v>
      </c>
      <c r="G388" s="40"/>
      <c r="H388" s="26"/>
      <c r="I388" s="26"/>
      <c r="J388" s="41"/>
      <c r="K388" s="32"/>
      <c r="L388" s="21"/>
      <c r="M388" s="21"/>
      <c r="N388" s="21"/>
    </row>
    <row r="389" spans="1:14" ht="16.5" thickBot="1">
      <c r="A389" s="39"/>
      <c r="B389" s="23"/>
      <c r="C389" s="100" t="s">
        <v>37</v>
      </c>
      <c r="D389" s="100"/>
      <c r="E389" s="42"/>
      <c r="F389" s="43">
        <f>(E389/E383)*100</f>
        <v>0</v>
      </c>
      <c r="G389" s="40"/>
      <c r="H389" s="26"/>
      <c r="I389" s="26"/>
      <c r="J389" s="2"/>
      <c r="K389" s="2"/>
      <c r="L389" s="1"/>
      <c r="M389" s="21"/>
      <c r="N389" s="21"/>
    </row>
    <row r="390" spans="1:14" ht="15.75">
      <c r="A390" s="45" t="s">
        <v>38</v>
      </c>
      <c r="B390" s="14"/>
      <c r="C390" s="15"/>
      <c r="D390" s="15"/>
      <c r="E390" s="17"/>
      <c r="F390" s="17"/>
      <c r="G390" s="46"/>
      <c r="H390" s="47"/>
      <c r="I390" s="47"/>
      <c r="J390" s="47"/>
      <c r="K390" s="17"/>
      <c r="L390" s="21"/>
      <c r="M390" s="44"/>
      <c r="N390" s="44"/>
    </row>
    <row r="391" spans="1:14" ht="15.75">
      <c r="A391" s="16" t="s">
        <v>39</v>
      </c>
      <c r="B391" s="14"/>
      <c r="C391" s="48"/>
      <c r="D391" s="49"/>
      <c r="E391" s="50"/>
      <c r="F391" s="47"/>
      <c r="G391" s="46"/>
      <c r="H391" s="47"/>
      <c r="I391" s="47"/>
      <c r="J391" s="47"/>
      <c r="K391" s="17"/>
      <c r="L391" s="21"/>
      <c r="M391" s="28"/>
      <c r="N391" s="28"/>
    </row>
    <row r="392" spans="1:14" ht="15" customHeight="1">
      <c r="A392" s="16" t="s">
        <v>40</v>
      </c>
      <c r="B392" s="14"/>
      <c r="C392" s="15"/>
      <c r="D392" s="49"/>
      <c r="E392" s="50"/>
      <c r="F392" s="47"/>
      <c r="G392" s="46"/>
      <c r="H392" s="51"/>
      <c r="I392" s="51"/>
      <c r="J392" s="51"/>
      <c r="K392" s="17"/>
      <c r="L392" s="21"/>
      <c r="M392" s="21"/>
      <c r="N392" s="21"/>
    </row>
    <row r="393" spans="1:14" ht="15.75">
      <c r="A393" s="16" t="s">
        <v>41</v>
      </c>
      <c r="B393" s="48"/>
      <c r="C393" s="15"/>
      <c r="D393" s="49"/>
      <c r="E393" s="50"/>
      <c r="F393" s="47"/>
      <c r="G393" s="52"/>
      <c r="H393" s="51"/>
      <c r="I393" s="51"/>
      <c r="J393" s="51"/>
      <c r="K393" s="17"/>
      <c r="L393" s="21"/>
      <c r="M393" s="21"/>
      <c r="N393" s="21"/>
    </row>
    <row r="394" spans="1:14" ht="15.75">
      <c r="A394" s="16" t="s">
        <v>42</v>
      </c>
      <c r="B394" s="39"/>
      <c r="C394" s="15"/>
      <c r="D394" s="53"/>
      <c r="E394" s="47"/>
      <c r="F394" s="47"/>
      <c r="G394" s="52"/>
      <c r="H394" s="51"/>
      <c r="I394" s="51"/>
      <c r="J394" s="51"/>
      <c r="K394" s="47"/>
      <c r="L394" s="21"/>
      <c r="M394" s="21"/>
      <c r="N394" s="21"/>
    </row>
    <row r="395" spans="1:14" ht="15.75">
      <c r="A395" s="16" t="s">
        <v>42</v>
      </c>
      <c r="B395" s="39"/>
      <c r="C395" s="15"/>
      <c r="D395" s="53"/>
      <c r="E395" s="47"/>
      <c r="F395" s="47"/>
      <c r="G395" s="52"/>
      <c r="H395" s="51"/>
      <c r="I395" s="51"/>
      <c r="J395" s="51"/>
      <c r="K395" s="47"/>
      <c r="L395" s="21"/>
      <c r="M395" s="21"/>
      <c r="N395" s="21"/>
    </row>
    <row r="397" spans="1:14" ht="15.75">
      <c r="A397" s="102" t="s">
        <v>1</v>
      </c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4"/>
    </row>
    <row r="398" spans="1:14" ht="15.75">
      <c r="A398" s="105" t="s">
        <v>2</v>
      </c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106"/>
    </row>
    <row r="399" spans="1:14" ht="15.75">
      <c r="A399" s="107" t="s">
        <v>3</v>
      </c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9"/>
    </row>
    <row r="400" spans="1:14" ht="15.75">
      <c r="A400" s="110" t="s">
        <v>263</v>
      </c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</row>
    <row r="401" spans="1:14" ht="15.75">
      <c r="A401" s="92" t="s">
        <v>5</v>
      </c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</row>
    <row r="402" spans="1:14" ht="15">
      <c r="A402" s="87" t="s">
        <v>6</v>
      </c>
      <c r="B402" s="82" t="s">
        <v>7</v>
      </c>
      <c r="C402" s="82" t="s">
        <v>8</v>
      </c>
      <c r="D402" s="87" t="s">
        <v>9</v>
      </c>
      <c r="E402" s="82" t="s">
        <v>10</v>
      </c>
      <c r="F402" s="82" t="s">
        <v>11</v>
      </c>
      <c r="G402" s="82" t="s">
        <v>12</v>
      </c>
      <c r="H402" s="82" t="s">
        <v>13</v>
      </c>
      <c r="I402" s="82" t="s">
        <v>14</v>
      </c>
      <c r="J402" s="82" t="s">
        <v>15</v>
      </c>
      <c r="K402" s="85" t="s">
        <v>16</v>
      </c>
      <c r="L402" s="82" t="s">
        <v>17</v>
      </c>
      <c r="M402" s="82" t="s">
        <v>18</v>
      </c>
      <c r="N402" s="82" t="s">
        <v>19</v>
      </c>
    </row>
    <row r="403" spans="1:14" ht="15">
      <c r="A403" s="87"/>
      <c r="B403" s="82"/>
      <c r="C403" s="82"/>
      <c r="D403" s="87"/>
      <c r="E403" s="82"/>
      <c r="F403" s="82"/>
      <c r="G403" s="82"/>
      <c r="H403" s="82"/>
      <c r="I403" s="82"/>
      <c r="J403" s="82"/>
      <c r="K403" s="85"/>
      <c r="L403" s="82"/>
      <c r="M403" s="82"/>
      <c r="N403" s="82"/>
    </row>
    <row r="404" spans="1:14" ht="15.75">
      <c r="A404" s="7">
        <v>1</v>
      </c>
      <c r="B404" s="8">
        <v>42947</v>
      </c>
      <c r="C404" s="6" t="s">
        <v>267</v>
      </c>
      <c r="D404" s="6" t="s">
        <v>21</v>
      </c>
      <c r="E404" s="6" t="s">
        <v>46</v>
      </c>
      <c r="F404" s="9">
        <v>1010</v>
      </c>
      <c r="G404" s="9">
        <v>985</v>
      </c>
      <c r="H404" s="9">
        <v>1025</v>
      </c>
      <c r="I404" s="9">
        <v>1040</v>
      </c>
      <c r="J404" s="9">
        <v>1055</v>
      </c>
      <c r="K404" s="9">
        <v>1040</v>
      </c>
      <c r="L404" s="10">
        <f aca="true" t="shared" si="40" ref="L404:L412">100000/F404</f>
        <v>99.00990099009901</v>
      </c>
      <c r="M404" s="11">
        <f aca="true" t="shared" si="41" ref="M404:M412">IF(D404="BUY",(K404-F404)*(L404),(F404-K404)*(L404))</f>
        <v>2970.2970297029706</v>
      </c>
      <c r="N404" s="74">
        <f aca="true" t="shared" si="42" ref="N404:N412">M404/(L404)/F404%</f>
        <v>2.9702970297029707</v>
      </c>
    </row>
    <row r="405" spans="1:14" ht="15.75">
      <c r="A405" s="7">
        <v>2</v>
      </c>
      <c r="B405" s="8">
        <v>42943</v>
      </c>
      <c r="C405" s="6" t="s">
        <v>267</v>
      </c>
      <c r="D405" s="6" t="s">
        <v>21</v>
      </c>
      <c r="E405" s="6" t="s">
        <v>268</v>
      </c>
      <c r="F405" s="9">
        <v>475</v>
      </c>
      <c r="G405" s="9">
        <v>465</v>
      </c>
      <c r="H405" s="9">
        <v>480</v>
      </c>
      <c r="I405" s="9">
        <v>485</v>
      </c>
      <c r="J405" s="9">
        <v>490</v>
      </c>
      <c r="K405" s="9">
        <v>480</v>
      </c>
      <c r="L405" s="10">
        <f t="shared" si="40"/>
        <v>210.52631578947367</v>
      </c>
      <c r="M405" s="11">
        <f t="shared" si="41"/>
        <v>1052.6315789473683</v>
      </c>
      <c r="N405" s="74">
        <f t="shared" si="42"/>
        <v>1.0526315789473684</v>
      </c>
    </row>
    <row r="406" spans="1:14" ht="15.75">
      <c r="A406" s="7">
        <v>3</v>
      </c>
      <c r="B406" s="8">
        <v>42940</v>
      </c>
      <c r="C406" s="6" t="s">
        <v>267</v>
      </c>
      <c r="D406" s="6" t="s">
        <v>21</v>
      </c>
      <c r="E406" s="6" t="s">
        <v>59</v>
      </c>
      <c r="F406" s="9">
        <v>418</v>
      </c>
      <c r="G406" s="9">
        <v>408</v>
      </c>
      <c r="H406" s="9">
        <v>423</v>
      </c>
      <c r="I406" s="9">
        <v>428</v>
      </c>
      <c r="J406" s="9">
        <v>432</v>
      </c>
      <c r="K406" s="9">
        <v>428</v>
      </c>
      <c r="L406" s="10">
        <f t="shared" si="40"/>
        <v>239.23444976076556</v>
      </c>
      <c r="M406" s="11">
        <f t="shared" si="41"/>
        <v>2392.3444976076557</v>
      </c>
      <c r="N406" s="74">
        <f t="shared" si="42"/>
        <v>2.3923444976076556</v>
      </c>
    </row>
    <row r="407" spans="1:14" ht="15.75">
      <c r="A407" s="7">
        <v>4</v>
      </c>
      <c r="B407" s="8">
        <v>42936</v>
      </c>
      <c r="C407" s="6" t="s">
        <v>267</v>
      </c>
      <c r="D407" s="6" t="s">
        <v>21</v>
      </c>
      <c r="E407" s="6" t="s">
        <v>120</v>
      </c>
      <c r="F407" s="9">
        <v>163</v>
      </c>
      <c r="G407" s="9">
        <v>157</v>
      </c>
      <c r="H407" s="9">
        <v>166</v>
      </c>
      <c r="I407" s="9">
        <v>169</v>
      </c>
      <c r="J407" s="9">
        <v>172</v>
      </c>
      <c r="K407" s="9">
        <v>166</v>
      </c>
      <c r="L407" s="10">
        <f t="shared" si="40"/>
        <v>613.4969325153374</v>
      </c>
      <c r="M407" s="11">
        <f t="shared" si="41"/>
        <v>1840.4907975460123</v>
      </c>
      <c r="N407" s="74">
        <f t="shared" si="42"/>
        <v>1.8404907975460123</v>
      </c>
    </row>
    <row r="408" spans="1:14" ht="15.75">
      <c r="A408" s="7">
        <v>5</v>
      </c>
      <c r="B408" s="8">
        <v>42933</v>
      </c>
      <c r="C408" s="6" t="s">
        <v>267</v>
      </c>
      <c r="D408" s="6" t="s">
        <v>21</v>
      </c>
      <c r="E408" s="6" t="s">
        <v>102</v>
      </c>
      <c r="F408" s="9">
        <v>1142</v>
      </c>
      <c r="G408" s="9">
        <v>1118</v>
      </c>
      <c r="H408" s="9">
        <v>1154</v>
      </c>
      <c r="I408" s="9">
        <v>1166</v>
      </c>
      <c r="J408" s="9">
        <v>1178</v>
      </c>
      <c r="K408" s="9">
        <v>1154</v>
      </c>
      <c r="L408" s="10">
        <f t="shared" si="40"/>
        <v>87.56567425569177</v>
      </c>
      <c r="M408" s="11">
        <f t="shared" si="41"/>
        <v>1050.7880910683014</v>
      </c>
      <c r="N408" s="74">
        <f t="shared" si="42"/>
        <v>1.0507880910683012</v>
      </c>
    </row>
    <row r="409" spans="1:14" ht="15.75">
      <c r="A409" s="7">
        <v>6</v>
      </c>
      <c r="B409" s="8">
        <v>42929</v>
      </c>
      <c r="C409" s="6" t="s">
        <v>267</v>
      </c>
      <c r="D409" s="6" t="s">
        <v>21</v>
      </c>
      <c r="E409" s="6" t="s">
        <v>75</v>
      </c>
      <c r="F409" s="9">
        <v>347</v>
      </c>
      <c r="G409" s="9">
        <v>337</v>
      </c>
      <c r="H409" s="9">
        <v>352</v>
      </c>
      <c r="I409" s="9">
        <v>357</v>
      </c>
      <c r="J409" s="9">
        <v>362</v>
      </c>
      <c r="K409" s="9">
        <v>352</v>
      </c>
      <c r="L409" s="10">
        <f t="shared" si="40"/>
        <v>288.1844380403458</v>
      </c>
      <c r="M409" s="11">
        <f t="shared" si="41"/>
        <v>1440.922190201729</v>
      </c>
      <c r="N409" s="74">
        <f t="shared" si="42"/>
        <v>1.440922190201729</v>
      </c>
    </row>
    <row r="410" spans="1:14" ht="15.75" customHeight="1">
      <c r="A410" s="7">
        <v>7</v>
      </c>
      <c r="B410" s="8">
        <v>42920</v>
      </c>
      <c r="C410" s="6" t="s">
        <v>267</v>
      </c>
      <c r="D410" s="6" t="s">
        <v>21</v>
      </c>
      <c r="E410" s="6" t="s">
        <v>214</v>
      </c>
      <c r="F410" s="9">
        <v>472</v>
      </c>
      <c r="G410" s="9">
        <v>463</v>
      </c>
      <c r="H410" s="9">
        <v>478</v>
      </c>
      <c r="I410" s="9">
        <v>483</v>
      </c>
      <c r="J410" s="9">
        <v>488</v>
      </c>
      <c r="K410" s="9">
        <v>478</v>
      </c>
      <c r="L410" s="10">
        <f t="shared" si="40"/>
        <v>211.864406779661</v>
      </c>
      <c r="M410" s="11">
        <f t="shared" si="41"/>
        <v>1271.186440677966</v>
      </c>
      <c r="N410" s="74">
        <f t="shared" si="42"/>
        <v>1.271186440677966</v>
      </c>
    </row>
    <row r="411" spans="1:14" ht="15.75" customHeight="1">
      <c r="A411" s="7">
        <v>8</v>
      </c>
      <c r="B411" s="8">
        <v>42919</v>
      </c>
      <c r="C411" s="6" t="s">
        <v>267</v>
      </c>
      <c r="D411" s="6" t="s">
        <v>21</v>
      </c>
      <c r="E411" s="6" t="s">
        <v>269</v>
      </c>
      <c r="F411" s="9">
        <v>2850</v>
      </c>
      <c r="G411" s="9">
        <v>2800</v>
      </c>
      <c r="H411" s="9">
        <v>2880</v>
      </c>
      <c r="I411" s="9">
        <v>2920</v>
      </c>
      <c r="J411" s="9">
        <v>2950</v>
      </c>
      <c r="K411" s="9">
        <v>2880</v>
      </c>
      <c r="L411" s="10">
        <f t="shared" si="40"/>
        <v>35.08771929824562</v>
      </c>
      <c r="M411" s="11">
        <f t="shared" si="41"/>
        <v>1052.6315789473686</v>
      </c>
      <c r="N411" s="74">
        <f t="shared" si="42"/>
        <v>1.0526315789473684</v>
      </c>
    </row>
    <row r="412" spans="1:14" ht="15.75" customHeight="1">
      <c r="A412" s="7">
        <v>9</v>
      </c>
      <c r="B412" s="8">
        <v>42919</v>
      </c>
      <c r="C412" s="6" t="s">
        <v>267</v>
      </c>
      <c r="D412" s="6" t="s">
        <v>21</v>
      </c>
      <c r="E412" s="6" t="s">
        <v>270</v>
      </c>
      <c r="F412" s="9">
        <v>585</v>
      </c>
      <c r="G412" s="9">
        <v>573</v>
      </c>
      <c r="H412" s="9">
        <v>592</v>
      </c>
      <c r="I412" s="9">
        <v>599</v>
      </c>
      <c r="J412" s="9">
        <v>605</v>
      </c>
      <c r="K412" s="9">
        <v>573</v>
      </c>
      <c r="L412" s="10">
        <f t="shared" si="40"/>
        <v>170.94017094017093</v>
      </c>
      <c r="M412" s="11">
        <f t="shared" si="41"/>
        <v>-2051.2820512820513</v>
      </c>
      <c r="N412" s="12">
        <f t="shared" si="42"/>
        <v>-2.0512820512820515</v>
      </c>
    </row>
    <row r="413" ht="15.75" customHeight="1"/>
    <row r="414" spans="1:14" ht="15.75">
      <c r="A414" s="13" t="s">
        <v>26</v>
      </c>
      <c r="B414" s="14"/>
      <c r="C414" s="15"/>
      <c r="D414" s="16"/>
      <c r="E414" s="17"/>
      <c r="F414" s="17"/>
      <c r="G414" s="18"/>
      <c r="H414" s="19"/>
      <c r="I414" s="19"/>
      <c r="J414" s="19"/>
      <c r="K414" s="20"/>
      <c r="L414" s="21"/>
      <c r="M414" s="1"/>
      <c r="N414" s="22"/>
    </row>
    <row r="415" spans="1:14" ht="15.75">
      <c r="A415" s="13" t="s">
        <v>27</v>
      </c>
      <c r="B415" s="23"/>
      <c r="C415" s="15"/>
      <c r="D415" s="16"/>
      <c r="E415" s="17"/>
      <c r="F415" s="17"/>
      <c r="G415" s="18"/>
      <c r="H415" s="17"/>
      <c r="I415" s="17"/>
      <c r="J415" s="17"/>
      <c r="K415" s="20"/>
      <c r="L415" s="21"/>
      <c r="M415" s="1"/>
      <c r="N415" s="1"/>
    </row>
    <row r="416" spans="1:14" ht="15.75">
      <c r="A416" s="13" t="s">
        <v>27</v>
      </c>
      <c r="B416" s="23"/>
      <c r="C416" s="24"/>
      <c r="D416" s="25"/>
      <c r="E416" s="26"/>
      <c r="F416" s="26"/>
      <c r="G416" s="27"/>
      <c r="H416" s="26"/>
      <c r="I416" s="26"/>
      <c r="J416" s="26"/>
      <c r="K416" s="26"/>
      <c r="L416" s="21"/>
      <c r="M416" s="21"/>
      <c r="N416" s="21"/>
    </row>
    <row r="417" spans="1:14" ht="16.5" thickBot="1">
      <c r="A417" s="28"/>
      <c r="B417" s="23"/>
      <c r="C417" s="26"/>
      <c r="D417" s="26"/>
      <c r="E417" s="26"/>
      <c r="F417" s="29"/>
      <c r="G417" s="30"/>
      <c r="H417" s="31" t="s">
        <v>28</v>
      </c>
      <c r="I417" s="31"/>
      <c r="J417" s="32"/>
      <c r="K417" s="32"/>
      <c r="L417" s="21"/>
      <c r="M417" s="21"/>
      <c r="N417" s="21"/>
    </row>
    <row r="418" spans="1:14" ht="15.75">
      <c r="A418" s="28"/>
      <c r="B418" s="23"/>
      <c r="C418" s="101" t="s">
        <v>29</v>
      </c>
      <c r="D418" s="101"/>
      <c r="E418" s="33">
        <v>9</v>
      </c>
      <c r="F418" s="34">
        <v>100</v>
      </c>
      <c r="G418" s="35">
        <v>9</v>
      </c>
      <c r="H418" s="36">
        <f>G419/G418%</f>
        <v>88.88888888888889</v>
      </c>
      <c r="I418" s="36"/>
      <c r="J418" s="36"/>
      <c r="K418" s="2"/>
      <c r="L418" s="21"/>
      <c r="M418" s="1"/>
      <c r="N418" s="1"/>
    </row>
    <row r="419" spans="1:14" ht="15.75">
      <c r="A419" s="28"/>
      <c r="B419" s="23"/>
      <c r="C419" s="99" t="s">
        <v>30</v>
      </c>
      <c r="D419" s="99"/>
      <c r="E419" s="37">
        <v>8</v>
      </c>
      <c r="F419" s="38">
        <f>(E419/E418)*100</f>
        <v>88.88888888888889</v>
      </c>
      <c r="G419" s="35">
        <v>8</v>
      </c>
      <c r="H419" s="32"/>
      <c r="I419" s="32"/>
      <c r="J419" s="26"/>
      <c r="K419" s="32"/>
      <c r="L419" s="1"/>
      <c r="M419" s="26" t="s">
        <v>31</v>
      </c>
      <c r="N419" s="26"/>
    </row>
    <row r="420" spans="1:14" ht="15.75">
      <c r="A420" s="39"/>
      <c r="B420" s="23"/>
      <c r="C420" s="99" t="s">
        <v>32</v>
      </c>
      <c r="D420" s="99"/>
      <c r="E420" s="37">
        <v>0</v>
      </c>
      <c r="F420" s="38">
        <f>(E420/E418)*100</f>
        <v>0</v>
      </c>
      <c r="G420" s="40"/>
      <c r="H420" s="35"/>
      <c r="I420" s="35"/>
      <c r="J420" s="26"/>
      <c r="K420" s="32"/>
      <c r="L420" s="21"/>
      <c r="M420" s="24"/>
      <c r="N420" s="24"/>
    </row>
    <row r="421" spans="1:14" ht="15.75">
      <c r="A421" s="39"/>
      <c r="B421" s="23"/>
      <c r="C421" s="99" t="s">
        <v>33</v>
      </c>
      <c r="D421" s="99"/>
      <c r="E421" s="37">
        <v>0</v>
      </c>
      <c r="F421" s="38">
        <f>(E421/E418)*100</f>
        <v>0</v>
      </c>
      <c r="G421" s="40"/>
      <c r="H421" s="35"/>
      <c r="I421" s="35"/>
      <c r="J421" s="26"/>
      <c r="K421" s="32"/>
      <c r="L421" s="21"/>
      <c r="M421" s="21"/>
      <c r="N421" s="21"/>
    </row>
    <row r="422" spans="1:14" ht="15.75">
      <c r="A422" s="39"/>
      <c r="B422" s="23"/>
      <c r="C422" s="99" t="s">
        <v>34</v>
      </c>
      <c r="D422" s="99"/>
      <c r="E422" s="37">
        <v>1</v>
      </c>
      <c r="F422" s="38">
        <f>(E422/E419)*100</f>
        <v>12.5</v>
      </c>
      <c r="G422" s="40"/>
      <c r="H422" s="26" t="s">
        <v>35</v>
      </c>
      <c r="I422" s="26"/>
      <c r="J422" s="41"/>
      <c r="K422" s="32"/>
      <c r="L422" s="21"/>
      <c r="M422" s="21"/>
      <c r="N422" s="21"/>
    </row>
    <row r="423" spans="1:14" ht="15.75">
      <c r="A423" s="39"/>
      <c r="B423" s="23"/>
      <c r="C423" s="99" t="s">
        <v>36</v>
      </c>
      <c r="D423" s="99"/>
      <c r="E423" s="37">
        <v>0</v>
      </c>
      <c r="F423" s="38">
        <v>0</v>
      </c>
      <c r="G423" s="40"/>
      <c r="H423" s="26"/>
      <c r="I423" s="26"/>
      <c r="J423" s="41"/>
      <c r="K423" s="32"/>
      <c r="L423" s="21"/>
      <c r="M423" s="21"/>
      <c r="N423" s="21"/>
    </row>
    <row r="424" spans="1:14" ht="16.5" thickBot="1">
      <c r="A424" s="39"/>
      <c r="B424" s="23"/>
      <c r="C424" s="100" t="s">
        <v>37</v>
      </c>
      <c r="D424" s="100"/>
      <c r="E424" s="42"/>
      <c r="F424" s="43">
        <f>(E424/E418)*100</f>
        <v>0</v>
      </c>
      <c r="G424" s="40"/>
      <c r="H424" s="26"/>
      <c r="I424" s="26"/>
      <c r="J424" s="2"/>
      <c r="K424" s="2"/>
      <c r="L424" s="1"/>
      <c r="M424" s="21"/>
      <c r="N424" s="21"/>
    </row>
    <row r="425" spans="1:14" ht="15.75">
      <c r="A425" s="45" t="s">
        <v>38</v>
      </c>
      <c r="B425" s="14"/>
      <c r="C425" s="15"/>
      <c r="D425" s="15"/>
      <c r="E425" s="17"/>
      <c r="F425" s="17"/>
      <c r="G425" s="46"/>
      <c r="H425" s="47"/>
      <c r="I425" s="47"/>
      <c r="J425" s="47"/>
      <c r="K425" s="17"/>
      <c r="L425" s="21"/>
      <c r="M425" s="44"/>
      <c r="N425" s="44"/>
    </row>
    <row r="426" spans="1:14" ht="15.75">
      <c r="A426" s="16" t="s">
        <v>39</v>
      </c>
      <c r="B426" s="14"/>
      <c r="C426" s="48"/>
      <c r="D426" s="49"/>
      <c r="E426" s="50"/>
      <c r="F426" s="47"/>
      <c r="G426" s="46"/>
      <c r="H426" s="47"/>
      <c r="I426" s="47"/>
      <c r="J426" s="47"/>
      <c r="K426" s="17"/>
      <c r="L426" s="21"/>
      <c r="M426" s="28"/>
      <c r="N426" s="28"/>
    </row>
    <row r="427" spans="1:14" ht="15.75">
      <c r="A427" s="16" t="s">
        <v>40</v>
      </c>
      <c r="B427" s="14"/>
      <c r="C427" s="15"/>
      <c r="D427" s="49"/>
      <c r="E427" s="50"/>
      <c r="F427" s="47"/>
      <c r="G427" s="46"/>
      <c r="H427" s="51"/>
      <c r="I427" s="51"/>
      <c r="J427" s="51"/>
      <c r="K427" s="17"/>
      <c r="L427" s="21"/>
      <c r="M427" s="21"/>
      <c r="N427" s="21"/>
    </row>
    <row r="428" spans="1:14" ht="15.75">
      <c r="A428" s="16" t="s">
        <v>41</v>
      </c>
      <c r="B428" s="48"/>
      <c r="C428" s="15"/>
      <c r="D428" s="49"/>
      <c r="E428" s="50"/>
      <c r="F428" s="47"/>
      <c r="G428" s="52"/>
      <c r="H428" s="51"/>
      <c r="I428" s="51"/>
      <c r="J428" s="51"/>
      <c r="K428" s="17"/>
      <c r="L428" s="21"/>
      <c r="M428" s="21"/>
      <c r="N428" s="21"/>
    </row>
    <row r="429" spans="1:14" ht="15.75">
      <c r="A429" s="16" t="s">
        <v>42</v>
      </c>
      <c r="B429" s="39"/>
      <c r="C429" s="15"/>
      <c r="D429" s="53"/>
      <c r="E429" s="47"/>
      <c r="F429" s="47"/>
      <c r="G429" s="52"/>
      <c r="H429" s="51"/>
      <c r="I429" s="51"/>
      <c r="J429" s="51"/>
      <c r="K429" s="47"/>
      <c r="L429" s="21"/>
      <c r="M429" s="21"/>
      <c r="N429" s="21"/>
    </row>
    <row r="430" spans="1:14" ht="15.75">
      <c r="A430" s="16" t="s">
        <v>42</v>
      </c>
      <c r="B430" s="39"/>
      <c r="C430" s="15"/>
      <c r="D430" s="53"/>
      <c r="E430" s="47"/>
      <c r="F430" s="47"/>
      <c r="G430" s="52"/>
      <c r="H430" s="51"/>
      <c r="I430" s="51"/>
      <c r="J430" s="51"/>
      <c r="K430" s="47"/>
      <c r="L430" s="21"/>
      <c r="M430" s="21"/>
      <c r="N430" s="21"/>
    </row>
    <row r="432" spans="1:14" ht="15.75" customHeight="1">
      <c r="A432" s="102" t="s">
        <v>1</v>
      </c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4"/>
    </row>
    <row r="433" spans="1:14" ht="15.75">
      <c r="A433" s="105" t="s">
        <v>2</v>
      </c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106"/>
    </row>
    <row r="434" spans="1:14" ht="15.75">
      <c r="A434" s="107" t="s">
        <v>3</v>
      </c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9"/>
    </row>
    <row r="435" spans="1:14" ht="15.75">
      <c r="A435" s="54"/>
      <c r="B435" s="54"/>
      <c r="C435" s="54"/>
      <c r="D435" s="55"/>
      <c r="E435" s="56"/>
      <c r="F435" s="57"/>
      <c r="G435" s="56"/>
      <c r="H435" s="56"/>
      <c r="I435" s="56"/>
      <c r="J435" s="56"/>
      <c r="K435" s="55"/>
      <c r="L435" s="55"/>
      <c r="M435" s="55"/>
      <c r="N435" s="55"/>
    </row>
    <row r="436" spans="1:14" ht="15.75">
      <c r="A436" s="92" t="s">
        <v>265</v>
      </c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</row>
    <row r="437" spans="1:14" ht="15.75">
      <c r="A437" s="92" t="s">
        <v>5</v>
      </c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</row>
    <row r="438" spans="1:14" ht="15">
      <c r="A438" s="87" t="s">
        <v>6</v>
      </c>
      <c r="B438" s="82" t="s">
        <v>7</v>
      </c>
      <c r="C438" s="82" t="s">
        <v>8</v>
      </c>
      <c r="D438" s="87" t="s">
        <v>9</v>
      </c>
      <c r="E438" s="82" t="s">
        <v>10</v>
      </c>
      <c r="F438" s="93" t="s">
        <v>11</v>
      </c>
      <c r="G438" s="93" t="s">
        <v>12</v>
      </c>
      <c r="H438" s="82" t="s">
        <v>13</v>
      </c>
      <c r="I438" s="82" t="s">
        <v>14</v>
      </c>
      <c r="J438" s="82" t="s">
        <v>15</v>
      </c>
      <c r="K438" s="94" t="s">
        <v>16</v>
      </c>
      <c r="L438" s="82" t="s">
        <v>17</v>
      </c>
      <c r="M438" s="82" t="s">
        <v>18</v>
      </c>
      <c r="N438" s="82" t="s">
        <v>19</v>
      </c>
    </row>
    <row r="439" spans="1:14" ht="15">
      <c r="A439" s="87"/>
      <c r="B439" s="82"/>
      <c r="C439" s="82"/>
      <c r="D439" s="87"/>
      <c r="E439" s="82"/>
      <c r="F439" s="93"/>
      <c r="G439" s="93"/>
      <c r="H439" s="82"/>
      <c r="I439" s="82"/>
      <c r="J439" s="82"/>
      <c r="K439" s="94"/>
      <c r="L439" s="82"/>
      <c r="M439" s="82"/>
      <c r="N439" s="82"/>
    </row>
    <row r="440" spans="1:14" ht="15.75">
      <c r="A440" s="7">
        <v>1</v>
      </c>
      <c r="B440" s="8">
        <v>42915</v>
      </c>
      <c r="C440" s="6" t="s">
        <v>267</v>
      </c>
      <c r="D440" s="6" t="s">
        <v>21</v>
      </c>
      <c r="E440" s="6" t="s">
        <v>239</v>
      </c>
      <c r="F440" s="9">
        <v>546</v>
      </c>
      <c r="G440" s="9">
        <v>536</v>
      </c>
      <c r="H440" s="9">
        <v>552</v>
      </c>
      <c r="I440" s="9">
        <v>558</v>
      </c>
      <c r="J440" s="9">
        <v>564</v>
      </c>
      <c r="K440" s="9">
        <v>558</v>
      </c>
      <c r="L440" s="10">
        <f aca="true" t="shared" si="43" ref="L440:L450">100000/F440</f>
        <v>183.15018315018315</v>
      </c>
      <c r="M440" s="11">
        <v>575</v>
      </c>
      <c r="N440" s="12">
        <f aca="true" t="shared" si="44" ref="N440:N450">M440/(L440)/F440%</f>
        <v>0.575</v>
      </c>
    </row>
    <row r="441" spans="1:14" ht="15.75">
      <c r="A441" s="7">
        <v>2</v>
      </c>
      <c r="B441" s="8">
        <v>42914</v>
      </c>
      <c r="C441" s="6" t="s">
        <v>267</v>
      </c>
      <c r="D441" s="6" t="s">
        <v>21</v>
      </c>
      <c r="E441" s="6" t="s">
        <v>270</v>
      </c>
      <c r="F441" s="9">
        <v>570</v>
      </c>
      <c r="G441" s="9">
        <v>560</v>
      </c>
      <c r="H441" s="9">
        <v>575</v>
      </c>
      <c r="I441" s="9">
        <v>580</v>
      </c>
      <c r="J441" s="9">
        <v>585</v>
      </c>
      <c r="K441" s="9">
        <v>575</v>
      </c>
      <c r="L441" s="10">
        <f t="shared" si="43"/>
        <v>175.43859649122808</v>
      </c>
      <c r="M441" s="11">
        <v>575</v>
      </c>
      <c r="N441" s="12">
        <f t="shared" si="44"/>
        <v>0.575</v>
      </c>
    </row>
    <row r="442" spans="1:14" ht="15.75">
      <c r="A442" s="7">
        <v>3</v>
      </c>
      <c r="B442" s="8">
        <v>42914</v>
      </c>
      <c r="C442" s="6" t="s">
        <v>267</v>
      </c>
      <c r="D442" s="6" t="s">
        <v>21</v>
      </c>
      <c r="E442" s="6" t="s">
        <v>59</v>
      </c>
      <c r="F442" s="9">
        <v>375</v>
      </c>
      <c r="G442" s="9">
        <v>368</v>
      </c>
      <c r="H442" s="9">
        <v>380</v>
      </c>
      <c r="I442" s="9">
        <v>384</v>
      </c>
      <c r="J442" s="9">
        <v>388</v>
      </c>
      <c r="K442" s="9">
        <v>380</v>
      </c>
      <c r="L442" s="10">
        <f t="shared" si="43"/>
        <v>266.6666666666667</v>
      </c>
      <c r="M442" s="11">
        <f aca="true" t="shared" si="45" ref="M442:M450">IF(D442="BUY",(K442-F442)*(L442),(F442-K442)*(L442))</f>
        <v>1333.3333333333335</v>
      </c>
      <c r="N442" s="12">
        <f t="shared" si="44"/>
        <v>1.3333333333333333</v>
      </c>
    </row>
    <row r="443" spans="1:14" ht="15.75">
      <c r="A443" s="7">
        <v>4</v>
      </c>
      <c r="B443" s="8">
        <v>42902</v>
      </c>
      <c r="C443" s="6" t="s">
        <v>267</v>
      </c>
      <c r="D443" s="6" t="s">
        <v>21</v>
      </c>
      <c r="E443" s="6" t="s">
        <v>82</v>
      </c>
      <c r="F443" s="9">
        <v>714</v>
      </c>
      <c r="G443" s="9">
        <v>700</v>
      </c>
      <c r="H443" s="9">
        <v>723</v>
      </c>
      <c r="I443" s="9">
        <v>730</v>
      </c>
      <c r="J443" s="9">
        <v>737</v>
      </c>
      <c r="K443" s="9">
        <v>723</v>
      </c>
      <c r="L443" s="10">
        <f t="shared" si="43"/>
        <v>140.0560224089636</v>
      </c>
      <c r="M443" s="11">
        <f t="shared" si="45"/>
        <v>1260.5042016806724</v>
      </c>
      <c r="N443" s="12">
        <f t="shared" si="44"/>
        <v>1.2605042016806722</v>
      </c>
    </row>
    <row r="444" spans="1:14" ht="15.75">
      <c r="A444" s="7">
        <v>5</v>
      </c>
      <c r="B444" s="8">
        <v>42898</v>
      </c>
      <c r="C444" s="6" t="s">
        <v>267</v>
      </c>
      <c r="D444" s="6" t="s">
        <v>21</v>
      </c>
      <c r="E444" s="6" t="s">
        <v>269</v>
      </c>
      <c r="F444" s="9">
        <v>3055</v>
      </c>
      <c r="G444" s="9">
        <v>3005</v>
      </c>
      <c r="H444" s="9">
        <v>3085</v>
      </c>
      <c r="I444" s="9">
        <v>3115</v>
      </c>
      <c r="J444" s="9">
        <v>3145</v>
      </c>
      <c r="K444" s="9">
        <v>3085</v>
      </c>
      <c r="L444" s="10">
        <f t="shared" si="43"/>
        <v>32.733224222585925</v>
      </c>
      <c r="M444" s="11">
        <f t="shared" si="45"/>
        <v>981.9967266775777</v>
      </c>
      <c r="N444" s="12">
        <f t="shared" si="44"/>
        <v>0.9819967266775778</v>
      </c>
    </row>
    <row r="445" spans="1:14" ht="15.75">
      <c r="A445" s="7">
        <v>6</v>
      </c>
      <c r="B445" s="8">
        <v>42895</v>
      </c>
      <c r="C445" s="6" t="s">
        <v>267</v>
      </c>
      <c r="D445" s="6" t="s">
        <v>21</v>
      </c>
      <c r="E445" s="6" t="s">
        <v>271</v>
      </c>
      <c r="F445" s="9">
        <v>633</v>
      </c>
      <c r="G445" s="9">
        <v>620</v>
      </c>
      <c r="H445" s="9">
        <v>640</v>
      </c>
      <c r="I445" s="9">
        <v>647</v>
      </c>
      <c r="J445" s="9">
        <v>655</v>
      </c>
      <c r="K445" s="9">
        <v>620</v>
      </c>
      <c r="L445" s="10">
        <f t="shared" si="43"/>
        <v>157.9778830963665</v>
      </c>
      <c r="M445" s="11">
        <f t="shared" si="45"/>
        <v>-2053.7124802527646</v>
      </c>
      <c r="N445" s="12">
        <f t="shared" si="44"/>
        <v>-2.0537124802527646</v>
      </c>
    </row>
    <row r="446" spans="1:14" ht="15.75">
      <c r="A446" s="7">
        <v>7</v>
      </c>
      <c r="B446" s="8">
        <v>42894</v>
      </c>
      <c r="C446" s="6" t="s">
        <v>267</v>
      </c>
      <c r="D446" s="6" t="s">
        <v>21</v>
      </c>
      <c r="E446" s="6" t="s">
        <v>272</v>
      </c>
      <c r="F446" s="9">
        <v>530</v>
      </c>
      <c r="G446" s="9">
        <v>520</v>
      </c>
      <c r="H446" s="9">
        <v>535</v>
      </c>
      <c r="I446" s="9">
        <v>540</v>
      </c>
      <c r="J446" s="9">
        <v>545</v>
      </c>
      <c r="K446" s="9">
        <v>540</v>
      </c>
      <c r="L446" s="10">
        <f t="shared" si="43"/>
        <v>188.67924528301887</v>
      </c>
      <c r="M446" s="11">
        <f t="shared" si="45"/>
        <v>1886.7924528301887</v>
      </c>
      <c r="N446" s="12">
        <f t="shared" si="44"/>
        <v>1.8867924528301887</v>
      </c>
    </row>
    <row r="447" spans="1:14" ht="15.75">
      <c r="A447" s="7">
        <v>8</v>
      </c>
      <c r="B447" s="8">
        <v>42894</v>
      </c>
      <c r="C447" s="6" t="s">
        <v>267</v>
      </c>
      <c r="D447" s="6" t="s">
        <v>21</v>
      </c>
      <c r="E447" s="6" t="s">
        <v>228</v>
      </c>
      <c r="F447" s="9">
        <v>520</v>
      </c>
      <c r="G447" s="9">
        <v>506</v>
      </c>
      <c r="H447" s="9">
        <v>527</v>
      </c>
      <c r="I447" s="9">
        <v>534</v>
      </c>
      <c r="J447" s="9">
        <v>540</v>
      </c>
      <c r="K447" s="9">
        <v>506</v>
      </c>
      <c r="L447" s="10">
        <f t="shared" si="43"/>
        <v>192.30769230769232</v>
      </c>
      <c r="M447" s="11">
        <f t="shared" si="45"/>
        <v>-2692.3076923076924</v>
      </c>
      <c r="N447" s="12">
        <f t="shared" si="44"/>
        <v>-2.692307692307692</v>
      </c>
    </row>
    <row r="448" spans="1:14" ht="15.75">
      <c r="A448" s="7">
        <v>9</v>
      </c>
      <c r="B448" s="8">
        <v>42893</v>
      </c>
      <c r="C448" s="6" t="s">
        <v>267</v>
      </c>
      <c r="D448" s="6" t="s">
        <v>21</v>
      </c>
      <c r="E448" s="6" t="s">
        <v>103</v>
      </c>
      <c r="F448" s="9">
        <v>526</v>
      </c>
      <c r="G448" s="9">
        <v>515</v>
      </c>
      <c r="H448" s="9">
        <v>532</v>
      </c>
      <c r="I448" s="9">
        <v>538</v>
      </c>
      <c r="J448" s="9">
        <v>544</v>
      </c>
      <c r="K448" s="9">
        <v>538</v>
      </c>
      <c r="L448" s="10">
        <f t="shared" si="43"/>
        <v>190.11406844106463</v>
      </c>
      <c r="M448" s="11">
        <f t="shared" si="45"/>
        <v>2281.3688212927755</v>
      </c>
      <c r="N448" s="12">
        <f t="shared" si="44"/>
        <v>2.2813688212927756</v>
      </c>
    </row>
    <row r="449" spans="1:14" ht="15.75">
      <c r="A449" s="7">
        <v>10</v>
      </c>
      <c r="B449" s="8">
        <v>42891</v>
      </c>
      <c r="C449" s="6" t="s">
        <v>267</v>
      </c>
      <c r="D449" s="6" t="s">
        <v>21</v>
      </c>
      <c r="E449" s="6" t="s">
        <v>80</v>
      </c>
      <c r="F449" s="9">
        <v>1420</v>
      </c>
      <c r="G449" s="9">
        <v>1395</v>
      </c>
      <c r="H449" s="9">
        <v>1435</v>
      </c>
      <c r="I449" s="9">
        <v>1450</v>
      </c>
      <c r="J449" s="9">
        <v>1465</v>
      </c>
      <c r="K449" s="9">
        <v>1465</v>
      </c>
      <c r="L449" s="10">
        <f t="shared" si="43"/>
        <v>70.4225352112676</v>
      </c>
      <c r="M449" s="11">
        <f t="shared" si="45"/>
        <v>3169.014084507042</v>
      </c>
      <c r="N449" s="12">
        <f t="shared" si="44"/>
        <v>3.1690140845070425</v>
      </c>
    </row>
    <row r="450" spans="1:14" ht="15.75">
      <c r="A450" s="7">
        <v>11</v>
      </c>
      <c r="B450" s="8">
        <v>42887</v>
      </c>
      <c r="C450" s="6" t="s">
        <v>267</v>
      </c>
      <c r="D450" s="6" t="s">
        <v>21</v>
      </c>
      <c r="E450" s="6" t="s">
        <v>25</v>
      </c>
      <c r="F450" s="9">
        <v>701</v>
      </c>
      <c r="G450" s="9">
        <v>686</v>
      </c>
      <c r="H450" s="9">
        <v>709</v>
      </c>
      <c r="I450" s="9">
        <v>717</v>
      </c>
      <c r="J450" s="9">
        <v>725</v>
      </c>
      <c r="K450" s="9">
        <v>717</v>
      </c>
      <c r="L450" s="10">
        <f t="shared" si="43"/>
        <v>142.65335235378032</v>
      </c>
      <c r="M450" s="11">
        <f t="shared" si="45"/>
        <v>2282.453637660485</v>
      </c>
      <c r="N450" s="12">
        <f t="shared" si="44"/>
        <v>2.282453637660485</v>
      </c>
    </row>
    <row r="451" spans="1:14" ht="15.75">
      <c r="A451" s="13" t="s">
        <v>26</v>
      </c>
      <c r="B451" s="14"/>
      <c r="C451" s="15"/>
      <c r="D451" s="16"/>
      <c r="E451" s="17"/>
      <c r="F451" s="17"/>
      <c r="G451" s="18"/>
      <c r="H451" s="19"/>
      <c r="I451" s="19"/>
      <c r="J451" s="19"/>
      <c r="K451" s="20"/>
      <c r="L451" s="21"/>
      <c r="M451" s="1"/>
      <c r="N451" s="22"/>
    </row>
    <row r="452" spans="1:14" ht="15.75">
      <c r="A452" s="13" t="s">
        <v>27</v>
      </c>
      <c r="B452" s="23"/>
      <c r="C452" s="15"/>
      <c r="D452" s="16"/>
      <c r="E452" s="17"/>
      <c r="F452" s="17"/>
      <c r="G452" s="18"/>
      <c r="H452" s="17"/>
      <c r="I452" s="17"/>
      <c r="J452" s="17"/>
      <c r="K452" s="20"/>
      <c r="L452" s="21"/>
      <c r="M452" s="1"/>
      <c r="N452" s="1"/>
    </row>
    <row r="453" spans="1:14" ht="15.75">
      <c r="A453" s="13" t="s">
        <v>27</v>
      </c>
      <c r="B453" s="23"/>
      <c r="C453" s="24"/>
      <c r="D453" s="25"/>
      <c r="E453" s="26"/>
      <c r="F453" s="26"/>
      <c r="G453" s="27"/>
      <c r="H453" s="26"/>
      <c r="I453" s="26"/>
      <c r="J453" s="26"/>
      <c r="K453" s="26"/>
      <c r="L453" s="21"/>
      <c r="M453" s="21"/>
      <c r="N453" s="21"/>
    </row>
    <row r="454" spans="1:14" ht="16.5" thickBot="1">
      <c r="A454" s="28"/>
      <c r="B454" s="23"/>
      <c r="C454" s="26"/>
      <c r="D454" s="26"/>
      <c r="E454" s="26"/>
      <c r="F454" s="29"/>
      <c r="G454" s="30"/>
      <c r="H454" s="31" t="s">
        <v>28</v>
      </c>
      <c r="I454" s="31"/>
      <c r="J454" s="32"/>
      <c r="K454" s="32"/>
      <c r="L454" s="21"/>
      <c r="M454" s="21"/>
      <c r="N454" s="21"/>
    </row>
    <row r="455" spans="1:14" ht="15.75">
      <c r="A455" s="28"/>
      <c r="B455" s="23"/>
      <c r="C455" s="101" t="s">
        <v>29</v>
      </c>
      <c r="D455" s="101"/>
      <c r="E455" s="33">
        <v>11</v>
      </c>
      <c r="F455" s="34">
        <v>100</v>
      </c>
      <c r="G455" s="35">
        <v>11</v>
      </c>
      <c r="H455" s="36">
        <f>G456/G455%</f>
        <v>81.81818181818181</v>
      </c>
      <c r="I455" s="36"/>
      <c r="J455" s="36"/>
      <c r="K455" s="2"/>
      <c r="L455" s="21"/>
      <c r="M455" s="1"/>
      <c r="N455" s="1"/>
    </row>
    <row r="456" spans="1:14" ht="15.75">
      <c r="A456" s="28"/>
      <c r="B456" s="23"/>
      <c r="C456" s="99" t="s">
        <v>30</v>
      </c>
      <c r="D456" s="99"/>
      <c r="E456" s="37">
        <v>9</v>
      </c>
      <c r="F456" s="38">
        <f>(E456/E455)*100</f>
        <v>81.81818181818183</v>
      </c>
      <c r="G456" s="35">
        <v>9</v>
      </c>
      <c r="H456" s="32"/>
      <c r="I456" s="32"/>
      <c r="J456" s="26"/>
      <c r="K456" s="32"/>
      <c r="L456" s="1"/>
      <c r="M456" s="26" t="s">
        <v>31</v>
      </c>
      <c r="N456" s="26"/>
    </row>
    <row r="457" spans="1:14" ht="15.75">
      <c r="A457" s="39"/>
      <c r="B457" s="23"/>
      <c r="C457" s="99" t="s">
        <v>32</v>
      </c>
      <c r="D457" s="99"/>
      <c r="E457" s="37">
        <v>0</v>
      </c>
      <c r="F457" s="38">
        <f>(E457/E455)*100</f>
        <v>0</v>
      </c>
      <c r="G457" s="40"/>
      <c r="H457" s="35"/>
      <c r="I457" s="35"/>
      <c r="J457" s="26"/>
      <c r="K457" s="32"/>
      <c r="L457" s="21"/>
      <c r="M457" s="24"/>
      <c r="N457" s="24"/>
    </row>
    <row r="458" spans="1:14" ht="15.75">
      <c r="A458" s="39"/>
      <c r="B458" s="23"/>
      <c r="C458" s="99" t="s">
        <v>33</v>
      </c>
      <c r="D458" s="99"/>
      <c r="E458" s="37">
        <v>0</v>
      </c>
      <c r="F458" s="38">
        <f>(E458/E455)*100</f>
        <v>0</v>
      </c>
      <c r="G458" s="40"/>
      <c r="H458" s="35"/>
      <c r="I458" s="35"/>
      <c r="J458" s="26"/>
      <c r="K458" s="32"/>
      <c r="L458" s="21"/>
      <c r="M458" s="21"/>
      <c r="N458" s="21"/>
    </row>
    <row r="459" spans="1:14" ht="15.75">
      <c r="A459" s="39"/>
      <c r="B459" s="23"/>
      <c r="C459" s="99" t="s">
        <v>34</v>
      </c>
      <c r="D459" s="99"/>
      <c r="E459" s="37">
        <v>2</v>
      </c>
      <c r="F459" s="38">
        <f>(E459/E456)*100</f>
        <v>22.22222222222222</v>
      </c>
      <c r="G459" s="40"/>
      <c r="H459" s="26" t="s">
        <v>35</v>
      </c>
      <c r="I459" s="26"/>
      <c r="J459" s="41"/>
      <c r="K459" s="32"/>
      <c r="L459" s="21"/>
      <c r="M459" s="21"/>
      <c r="N459" s="21"/>
    </row>
    <row r="460" spans="1:14" ht="15.75">
      <c r="A460" s="39"/>
      <c r="B460" s="23"/>
      <c r="C460" s="99" t="s">
        <v>36</v>
      </c>
      <c r="D460" s="99"/>
      <c r="E460" s="37">
        <v>0</v>
      </c>
      <c r="F460" s="38">
        <v>0</v>
      </c>
      <c r="G460" s="40"/>
      <c r="H460" s="26"/>
      <c r="I460" s="26"/>
      <c r="J460" s="41"/>
      <c r="K460" s="32"/>
      <c r="L460" s="21"/>
      <c r="M460" s="21"/>
      <c r="N460" s="21"/>
    </row>
    <row r="461" spans="1:14" ht="16.5" thickBot="1">
      <c r="A461" s="39"/>
      <c r="B461" s="23"/>
      <c r="C461" s="100" t="s">
        <v>37</v>
      </c>
      <c r="D461" s="100"/>
      <c r="E461" s="42"/>
      <c r="F461" s="43">
        <f>(E461/E455)*100</f>
        <v>0</v>
      </c>
      <c r="G461" s="40"/>
      <c r="H461" s="26"/>
      <c r="I461" s="26"/>
      <c r="J461" s="2"/>
      <c r="K461" s="2"/>
      <c r="L461" s="1"/>
      <c r="M461" s="21"/>
      <c r="N461" s="21"/>
    </row>
    <row r="462" spans="1:14" ht="15.75">
      <c r="A462" s="45" t="s">
        <v>38</v>
      </c>
      <c r="B462" s="14"/>
      <c r="C462" s="15"/>
      <c r="D462" s="15"/>
      <c r="E462" s="17"/>
      <c r="F462" s="17"/>
      <c r="G462" s="46"/>
      <c r="H462" s="47"/>
      <c r="I462" s="47"/>
      <c r="J462" s="47"/>
      <c r="K462" s="17"/>
      <c r="L462" s="21"/>
      <c r="M462" s="44"/>
      <c r="N462" s="44"/>
    </row>
    <row r="463" spans="1:14" ht="15.75">
      <c r="A463" s="16" t="s">
        <v>39</v>
      </c>
      <c r="B463" s="14"/>
      <c r="C463" s="48"/>
      <c r="D463" s="49"/>
      <c r="E463" s="50"/>
      <c r="F463" s="47"/>
      <c r="G463" s="46"/>
      <c r="H463" s="47"/>
      <c r="I463" s="47"/>
      <c r="J463" s="47"/>
      <c r="K463" s="17"/>
      <c r="L463" s="21"/>
      <c r="M463" s="28"/>
      <c r="N463" s="28"/>
    </row>
    <row r="464" spans="1:14" ht="15.75">
      <c r="A464" s="16" t="s">
        <v>40</v>
      </c>
      <c r="B464" s="14"/>
      <c r="C464" s="15"/>
      <c r="D464" s="49"/>
      <c r="E464" s="50"/>
      <c r="F464" s="47"/>
      <c r="G464" s="46"/>
      <c r="H464" s="51"/>
      <c r="I464" s="51"/>
      <c r="J464" s="51"/>
      <c r="K464" s="17"/>
      <c r="L464" s="21"/>
      <c r="M464" s="21"/>
      <c r="N464" s="21"/>
    </row>
    <row r="465" spans="1:14" ht="15.75">
      <c r="A465" s="16" t="s">
        <v>41</v>
      </c>
      <c r="B465" s="48"/>
      <c r="C465" s="15"/>
      <c r="D465" s="49"/>
      <c r="E465" s="50"/>
      <c r="F465" s="47"/>
      <c r="G465" s="52"/>
      <c r="H465" s="51"/>
      <c r="I465" s="51"/>
      <c r="J465" s="51"/>
      <c r="K465" s="17"/>
      <c r="L465" s="21"/>
      <c r="M465" s="21"/>
      <c r="N465" s="21"/>
    </row>
    <row r="466" spans="1:14" ht="15.75">
      <c r="A466" s="16" t="s">
        <v>42</v>
      </c>
      <c r="B466" s="39"/>
      <c r="C466" s="15"/>
      <c r="D466" s="53"/>
      <c r="E466" s="47"/>
      <c r="F466" s="47"/>
      <c r="G466" s="52"/>
      <c r="H466" s="51"/>
      <c r="I466" s="51"/>
      <c r="J466" s="51"/>
      <c r="K466" s="47"/>
      <c r="L466" s="21"/>
      <c r="M466" s="21"/>
      <c r="N466" s="21"/>
    </row>
    <row r="467" spans="1:14" ht="15.75">
      <c r="A467" s="16" t="s">
        <v>42</v>
      </c>
      <c r="B467" s="39"/>
      <c r="C467" s="15"/>
      <c r="D467" s="53"/>
      <c r="E467" s="47"/>
      <c r="F467" s="47"/>
      <c r="G467" s="52"/>
      <c r="H467" s="51"/>
      <c r="I467" s="51"/>
      <c r="J467" s="51"/>
      <c r="K467" s="47"/>
      <c r="L467" s="21"/>
      <c r="M467" s="21"/>
      <c r="N467" s="21"/>
    </row>
  </sheetData>
  <sheetProtection selectLockedCells="1" selectUnlockedCells="1"/>
  <mergeCells count="321">
    <mergeCell ref="C27:D27"/>
    <mergeCell ref="C28:D28"/>
    <mergeCell ref="C29:D29"/>
    <mergeCell ref="M10:M11"/>
    <mergeCell ref="N10:N11"/>
    <mergeCell ref="C23:D23"/>
    <mergeCell ref="C24:D24"/>
    <mergeCell ref="C25:D25"/>
    <mergeCell ref="C26:D26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03:D103"/>
    <mergeCell ref="C104:D104"/>
    <mergeCell ref="C105:D105"/>
    <mergeCell ref="M82:M83"/>
    <mergeCell ref="N82:N83"/>
    <mergeCell ref="C99:D99"/>
    <mergeCell ref="C100:D100"/>
    <mergeCell ref="C101:D101"/>
    <mergeCell ref="C102:D102"/>
    <mergeCell ref="L82:L83"/>
    <mergeCell ref="A82:A83"/>
    <mergeCell ref="B82:B83"/>
    <mergeCell ref="C82:C83"/>
    <mergeCell ref="D82:D83"/>
    <mergeCell ref="E82:E83"/>
    <mergeCell ref="F82:F83"/>
    <mergeCell ref="H82:H83"/>
    <mergeCell ref="I82:I83"/>
    <mergeCell ref="J82:J83"/>
    <mergeCell ref="A74:N76"/>
    <mergeCell ref="A77:N77"/>
    <mergeCell ref="A78:N78"/>
    <mergeCell ref="A79:N79"/>
    <mergeCell ref="A80:N80"/>
    <mergeCell ref="A81:N81"/>
    <mergeCell ref="G82:G83"/>
    <mergeCell ref="K82:K83"/>
    <mergeCell ref="C186:D186"/>
    <mergeCell ref="C187:D187"/>
    <mergeCell ref="C188:D188"/>
    <mergeCell ref="M161:M162"/>
    <mergeCell ref="A153:N155"/>
    <mergeCell ref="A156:N156"/>
    <mergeCell ref="A157:N157"/>
    <mergeCell ref="A158:N158"/>
    <mergeCell ref="N161:N162"/>
    <mergeCell ref="C182:D182"/>
    <mergeCell ref="C183:D183"/>
    <mergeCell ref="C184:D184"/>
    <mergeCell ref="C185:D185"/>
    <mergeCell ref="L161:L162"/>
    <mergeCell ref="H161:H162"/>
    <mergeCell ref="I161:I162"/>
    <mergeCell ref="J161:J162"/>
    <mergeCell ref="A161:A162"/>
    <mergeCell ref="B161:B162"/>
    <mergeCell ref="C161:C162"/>
    <mergeCell ref="D161:D162"/>
    <mergeCell ref="E161:E162"/>
    <mergeCell ref="F161:F162"/>
    <mergeCell ref="A159:N159"/>
    <mergeCell ref="A160:N160"/>
    <mergeCell ref="G161:G162"/>
    <mergeCell ref="K161:K162"/>
    <mergeCell ref="C223:D223"/>
    <mergeCell ref="C224:D224"/>
    <mergeCell ref="C222:D222"/>
    <mergeCell ref="L203:L204"/>
    <mergeCell ref="H203:H204"/>
    <mergeCell ref="I203:I204"/>
    <mergeCell ref="C225:D225"/>
    <mergeCell ref="M203:M204"/>
    <mergeCell ref="A195:N197"/>
    <mergeCell ref="A198:N198"/>
    <mergeCell ref="A199:N199"/>
    <mergeCell ref="A200:N200"/>
    <mergeCell ref="N203:N204"/>
    <mergeCell ref="C219:D219"/>
    <mergeCell ref="C220:D220"/>
    <mergeCell ref="C221:D221"/>
    <mergeCell ref="J203:J204"/>
    <mergeCell ref="A203:A204"/>
    <mergeCell ref="B203:B204"/>
    <mergeCell ref="C203:C204"/>
    <mergeCell ref="D203:D204"/>
    <mergeCell ref="E203:E204"/>
    <mergeCell ref="F203:F204"/>
    <mergeCell ref="A201:N201"/>
    <mergeCell ref="A202:N202"/>
    <mergeCell ref="G203:G204"/>
    <mergeCell ref="K203:K204"/>
    <mergeCell ref="C264:D264"/>
    <mergeCell ref="C265:D265"/>
    <mergeCell ref="A238:N238"/>
    <mergeCell ref="A239:N239"/>
    <mergeCell ref="L241:L242"/>
    <mergeCell ref="M241:M242"/>
    <mergeCell ref="C266:D266"/>
    <mergeCell ref="C267:D267"/>
    <mergeCell ref="A236:N236"/>
    <mergeCell ref="A237:N237"/>
    <mergeCell ref="C262:D262"/>
    <mergeCell ref="B241:B242"/>
    <mergeCell ref="C241:C242"/>
    <mergeCell ref="H241:H242"/>
    <mergeCell ref="I241:I242"/>
    <mergeCell ref="J241:J242"/>
    <mergeCell ref="A233:N235"/>
    <mergeCell ref="A240:N240"/>
    <mergeCell ref="A241:A242"/>
    <mergeCell ref="K241:K242"/>
    <mergeCell ref="D241:D242"/>
    <mergeCell ref="E241:E242"/>
    <mergeCell ref="F241:F242"/>
    <mergeCell ref="G241:G242"/>
    <mergeCell ref="A283:A284"/>
    <mergeCell ref="B283:B284"/>
    <mergeCell ref="C283:C284"/>
    <mergeCell ref="M283:M284"/>
    <mergeCell ref="N283:N284"/>
    <mergeCell ref="G283:G284"/>
    <mergeCell ref="K283:K284"/>
    <mergeCell ref="J283:J284"/>
    <mergeCell ref="C312:D312"/>
    <mergeCell ref="C306:D306"/>
    <mergeCell ref="C307:D307"/>
    <mergeCell ref="C308:D308"/>
    <mergeCell ref="C309:D309"/>
    <mergeCell ref="N241:N242"/>
    <mergeCell ref="C310:D310"/>
    <mergeCell ref="L283:L284"/>
    <mergeCell ref="C268:D268"/>
    <mergeCell ref="C263:D263"/>
    <mergeCell ref="C311:D311"/>
    <mergeCell ref="E283:E284"/>
    <mergeCell ref="F283:F284"/>
    <mergeCell ref="H283:H284"/>
    <mergeCell ref="I283:I284"/>
    <mergeCell ref="A275:N277"/>
    <mergeCell ref="A278:N278"/>
    <mergeCell ref="A279:N279"/>
    <mergeCell ref="A280:N280"/>
    <mergeCell ref="A281:N281"/>
    <mergeCell ref="A282:N282"/>
    <mergeCell ref="C460:D460"/>
    <mergeCell ref="C461:D461"/>
    <mergeCell ref="N438:N439"/>
    <mergeCell ref="C455:D455"/>
    <mergeCell ref="C456:D456"/>
    <mergeCell ref="C457:D457"/>
    <mergeCell ref="C458:D458"/>
    <mergeCell ref="C459:D459"/>
    <mergeCell ref="H438:H439"/>
    <mergeCell ref="K438:K439"/>
    <mergeCell ref="L438:L439"/>
    <mergeCell ref="M438:M439"/>
    <mergeCell ref="A434:N434"/>
    <mergeCell ref="A436:N436"/>
    <mergeCell ref="A437:N437"/>
    <mergeCell ref="A438:A439"/>
    <mergeCell ref="B438:B439"/>
    <mergeCell ref="C438:C439"/>
    <mergeCell ref="D438:D439"/>
    <mergeCell ref="E438:E439"/>
    <mergeCell ref="F438:F439"/>
    <mergeCell ref="G438:G439"/>
    <mergeCell ref="J402:J403"/>
    <mergeCell ref="G402:G403"/>
    <mergeCell ref="I438:I439"/>
    <mergeCell ref="J438:J439"/>
    <mergeCell ref="C423:D423"/>
    <mergeCell ref="C424:D424"/>
    <mergeCell ref="A432:N432"/>
    <mergeCell ref="A433:N433"/>
    <mergeCell ref="C420:D420"/>
    <mergeCell ref="C421:D421"/>
    <mergeCell ref="C422:D422"/>
    <mergeCell ref="N402:N403"/>
    <mergeCell ref="I402:I403"/>
    <mergeCell ref="L402:L403"/>
    <mergeCell ref="M402:M403"/>
    <mergeCell ref="C418:D418"/>
    <mergeCell ref="C419:D419"/>
    <mergeCell ref="K402:K403"/>
    <mergeCell ref="H402:H403"/>
    <mergeCell ref="F402:F403"/>
    <mergeCell ref="A397:N397"/>
    <mergeCell ref="A398:N398"/>
    <mergeCell ref="A399:N399"/>
    <mergeCell ref="A400:N400"/>
    <mergeCell ref="A401:N401"/>
    <mergeCell ref="A402:A403"/>
    <mergeCell ref="B402:B403"/>
    <mergeCell ref="C402:C403"/>
    <mergeCell ref="D402:D403"/>
    <mergeCell ref="E402:E403"/>
    <mergeCell ref="C388:D388"/>
    <mergeCell ref="C389:D389"/>
    <mergeCell ref="G367:G368"/>
    <mergeCell ref="H367:H368"/>
    <mergeCell ref="I367:I368"/>
    <mergeCell ref="C386:D386"/>
    <mergeCell ref="C387:D387"/>
    <mergeCell ref="C384:D384"/>
    <mergeCell ref="C385:D385"/>
    <mergeCell ref="C383:D383"/>
    <mergeCell ref="D367:D368"/>
    <mergeCell ref="A367:A368"/>
    <mergeCell ref="B367:B368"/>
    <mergeCell ref="C367:C368"/>
    <mergeCell ref="L367:L368"/>
    <mergeCell ref="M367:M368"/>
    <mergeCell ref="N367:N368"/>
    <mergeCell ref="E367:E368"/>
    <mergeCell ref="J367:J368"/>
    <mergeCell ref="K367:K368"/>
    <mergeCell ref="F367:F368"/>
    <mergeCell ref="J328:J329"/>
    <mergeCell ref="A362:N362"/>
    <mergeCell ref="A363:N363"/>
    <mergeCell ref="A364:N364"/>
    <mergeCell ref="A365:N365"/>
    <mergeCell ref="A366:N366"/>
    <mergeCell ref="K328:K329"/>
    <mergeCell ref="L328:L329"/>
    <mergeCell ref="A328:A329"/>
    <mergeCell ref="B328:B329"/>
    <mergeCell ref="A320:N322"/>
    <mergeCell ref="A323:N323"/>
    <mergeCell ref="A324:N324"/>
    <mergeCell ref="A325:N325"/>
    <mergeCell ref="A326:N326"/>
    <mergeCell ref="N328:N329"/>
    <mergeCell ref="C348:D348"/>
    <mergeCell ref="C349:D349"/>
    <mergeCell ref="C350:D350"/>
    <mergeCell ref="C351:D351"/>
    <mergeCell ref="G328:G329"/>
    <mergeCell ref="C328:C329"/>
    <mergeCell ref="D328:D329"/>
    <mergeCell ref="E328:E329"/>
    <mergeCell ref="F328:F329"/>
    <mergeCell ref="G121:G122"/>
    <mergeCell ref="K121:K122"/>
    <mergeCell ref="C352:D352"/>
    <mergeCell ref="C353:D353"/>
    <mergeCell ref="C354:D354"/>
    <mergeCell ref="M328:M329"/>
    <mergeCell ref="A327:N327"/>
    <mergeCell ref="H328:H329"/>
    <mergeCell ref="I328:I329"/>
    <mergeCell ref="D283:D284"/>
    <mergeCell ref="A113:N115"/>
    <mergeCell ref="A116:N116"/>
    <mergeCell ref="A117:N117"/>
    <mergeCell ref="A118:N118"/>
    <mergeCell ref="A119:N119"/>
    <mergeCell ref="A120:N120"/>
    <mergeCell ref="L121:L122"/>
    <mergeCell ref="A121:A122"/>
    <mergeCell ref="B121:B122"/>
    <mergeCell ref="C121:C122"/>
    <mergeCell ref="D121:D122"/>
    <mergeCell ref="E121:E122"/>
    <mergeCell ref="F121:F122"/>
    <mergeCell ref="H121:H122"/>
    <mergeCell ref="I121:I122"/>
    <mergeCell ref="J121:J122"/>
    <mergeCell ref="J45:J46"/>
    <mergeCell ref="C143:D143"/>
    <mergeCell ref="C144:D144"/>
    <mergeCell ref="C145:D145"/>
    <mergeCell ref="M121:M122"/>
    <mergeCell ref="N121:N122"/>
    <mergeCell ref="C139:D139"/>
    <mergeCell ref="C140:D140"/>
    <mergeCell ref="C141:D141"/>
    <mergeCell ref="C142:D142"/>
    <mergeCell ref="A37:N39"/>
    <mergeCell ref="A40:N40"/>
    <mergeCell ref="A41:N41"/>
    <mergeCell ref="A42:N42"/>
    <mergeCell ref="A43:N43"/>
    <mergeCell ref="A44:N44"/>
    <mergeCell ref="K45:K46"/>
    <mergeCell ref="L45:L46"/>
    <mergeCell ref="A45:A46"/>
    <mergeCell ref="B45:B46"/>
    <mergeCell ref="C45:C46"/>
    <mergeCell ref="D45:D46"/>
    <mergeCell ref="E45:E46"/>
    <mergeCell ref="F45:F46"/>
    <mergeCell ref="H45:H46"/>
    <mergeCell ref="I45:I46"/>
    <mergeCell ref="C64:D64"/>
    <mergeCell ref="C65:D65"/>
    <mergeCell ref="C66:D66"/>
    <mergeCell ref="M45:M46"/>
    <mergeCell ref="N45:N46"/>
    <mergeCell ref="C60:D60"/>
    <mergeCell ref="C61:D61"/>
    <mergeCell ref="C62:D62"/>
    <mergeCell ref="C63:D63"/>
    <mergeCell ref="G45:G46"/>
  </mergeCells>
  <conditionalFormatting sqref="N455:N456 N440:N452 N377:N378 N369:N373 N375 M338:N340 N285:N300 M334:N336 N330:N332 N243:N256 N205:N214 N163:N176 N123:N133 N84:N93 N47:N55 N12:N18">
    <cfRule type="cellIs" priority="289" dxfId="18" operator="lessThan" stopIfTrue="1">
      <formula>0</formula>
    </cfRule>
    <cfRule type="cellIs" priority="290" dxfId="19" operator="greaterThan" stopIfTrue="1">
      <formula>0</formula>
    </cfRule>
  </conditionalFormatting>
  <conditionalFormatting sqref="N12:N13">
    <cfRule type="cellIs" priority="3" dxfId="18" operator="lessThan" stopIfTrue="1">
      <formula>0</formula>
    </cfRule>
    <cfRule type="cellIs" priority="4" dxfId="19" operator="greaterThan" stopIfTrue="1">
      <formula>0</formula>
    </cfRule>
  </conditionalFormatting>
  <conditionalFormatting sqref="N12">
    <cfRule type="cellIs" priority="1" dxfId="18" operator="lessThan" stopIfTrue="1">
      <formula>0</formula>
    </cfRule>
    <cfRule type="cellIs" priority="2" dxfId="19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2017-08-02T13:24:23Z</dcterms:created>
  <dcterms:modified xsi:type="dcterms:W3CDTF">2018-05-23T10:22:47Z</dcterms:modified>
  <cp:category/>
  <cp:version/>
  <cp:contentType/>
  <cp:contentStatus/>
</cp:coreProperties>
</file>