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SMART MONEY CALLS" sheetId="1" r:id="rId1"/>
  </sheets>
  <definedNames/>
  <calcPr fullCalcOnLoad="1"/>
</workbook>
</file>

<file path=xl/sharedStrings.xml><?xml version="1.0" encoding="utf-8"?>
<sst xmlns="http://schemas.openxmlformats.org/spreadsheetml/2006/main" count="940" uniqueCount="134">
  <si>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</si>
  <si>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</si>
  <si>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</si>
  <si>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</si>
  <si>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</si>
  <si>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</si>
  <si>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</si>
  <si>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</si>
  <si>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</si>
  <si>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</si>
  <si>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</si>
  <si>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</si>
  <si>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</si>
  <si>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</si>
  <si>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</si>
  <si>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</si>
  <si>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</si>
  <si>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</si>
  <si>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</si>
  <si>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</si>
  <si>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</si>
  <si>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</si>
  <si>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</si>
  <si>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</si>
  <si>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</si>
  <si>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</si>
  <si>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</si>
  <si>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</si>
  <si>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</si>
  <si>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</si>
  <si>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</si>
  <si>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</si>
  <si>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</si>
  <si>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</si>
  <si>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</si>
  <si>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</si>
  <si>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</si>
  <si>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</si>
  <si>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</si>
  <si>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</si>
  <si>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</si>
  <si>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</si>
  <si>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</si>
  <si>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</si>
  <si>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</si>
  <si>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</si>
  <si>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</si>
  <si>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</si>
  <si>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</si>
  <si>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</si>
  <si>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</si>
  <si>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</si>
  <si>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</si>
  <si>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</si>
  <si>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</si>
  <si>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</si>
  <si>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</si>
  <si>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</si>
  <si>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</si>
  <si>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</si>
  <si>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</si>
  <si>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</si>
  <si>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</si>
  <si>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</si>
  <si>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</si>
  <si>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</si>
  <si>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</si>
  <si>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</si>
  <si>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</si>
  <si>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</si>
  <si>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</si>
  <si>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</si>
  <si>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</si>
  <si>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</si>
  <si>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</si>
  <si>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</si>
  <si>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</si>
  <si>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</si>
  <si>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</si>
  <si>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</si>
  <si>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</si>
  <si>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</si>
  <si>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</si>
  <si>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</si>
  <si>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</si>
  <si>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</si>
  <si>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</si>
  <si>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</si>
  <si>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</si>
  <si>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</si>
  <si>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</si>
  <si>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</si>
  <si>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</si>
  <si>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</si>
  <si>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</si>
  <si>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</si>
  <si>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</si>
  <si>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</si>
  <si>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</si>
  <si>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</si>
  <si>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</si>
  <si>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</si>
  <si>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</si>
  <si>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</si>
  <si>
    <t>MOTHERSONSUMI</t>
  </si>
  <si>
    <t>JSW STEEL</t>
  </si>
  <si>
    <t>EQUITY CASH Daily Call Performance Report  MARCH – 2018</t>
  </si>
  <si>
    <t>IDBI BANK</t>
  </si>
  <si>
    <t>BALRAMPURCHINI</t>
  </si>
  <si>
    <t>BHEL</t>
  </si>
  <si>
    <t>COAL INDIA</t>
  </si>
  <si>
    <t>IRB INFRA</t>
  </si>
  <si>
    <t>EQUITY CASH Daily Call Performance Report  APRIL – 2018</t>
  </si>
  <si>
    <t>JET AIRWAYS</t>
  </si>
  <si>
    <t>NIIT TECH</t>
  </si>
  <si>
    <t>INFY</t>
  </si>
  <si>
    <t>HOLD</t>
  </si>
  <si>
    <t>EQUITY CASH Daily Call Performance Report  MAY – 2018</t>
  </si>
  <si>
    <t>KOTAK MAHINDRA BANK</t>
  </si>
  <si>
    <t>GAIL</t>
  </si>
  <si>
    <t>PETRONET LNG</t>
  </si>
  <si>
    <t>BAJAJ FINANCE</t>
  </si>
  <si>
    <t>TATA ELXSI</t>
  </si>
  <si>
    <t>RELIANCE CAP.</t>
  </si>
  <si>
    <t>LIC HOUSING</t>
  </si>
  <si>
    <t>EQUITY CASH Daily Call Performance Report  JUNE – 2018</t>
  </si>
  <si>
    <t>SAIL</t>
  </si>
  <si>
    <t>AURO PHARMA</t>
  </si>
  <si>
    <t>SUN PHARMA</t>
  </si>
  <si>
    <t>AMBUJA CEMENT</t>
  </si>
  <si>
    <t>JUST DIAL</t>
  </si>
  <si>
    <t>TATA GLOBAL</t>
  </si>
  <si>
    <t>FEDERAL BANK</t>
  </si>
  <si>
    <t>SMART MONEY Daily Call Performance Report  JUNE –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</si>
</sst>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56" fillId="0" borderId="18" xfId="0" applyNumberFormat="1" applyFont="1" applyBorder="1" applyAlignment="1">
      <alignment horizontal="center"/>
    </xf>
    <xf numFmtId="172" fontId="57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58" fillId="0" borderId="18" xfId="0" applyNumberFormat="1" applyFont="1" applyBorder="1" applyAlignment="1">
      <alignment horizontal="center"/>
    </xf>
    <xf numFmtId="172" fontId="57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493"/>
  <sheetViews>
    <sheetView tabSelected="1" zoomScalePageLayoutView="0" workbookViewId="0" topLeftCell="A1">
      <selection activeCell="P19" sqref="P19:P20"/>
    </sheetView>
  </sheetViews>
  <sheetFormatPr defaultColWidth="9.140625" defaultRowHeight="15" customHeight="1"/>
  <cols>
    <col min="1" max="1" width="6.57421875" style="1" customWidth="1"/>
    <col min="2" max="2" width="9.8515625" style="1" customWidth="1"/>
    <col min="3" max="3" width="10.7109375" style="1" customWidth="1"/>
    <col min="4" max="4" width="9.710937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 customHeight="1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" customHeight="1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" customHeight="1" thickBo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5" customHeight="1">
      <c r="A8" s="79" t="s">
        <v>133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5" customHeight="1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15" customHeight="1">
      <c r="A10" s="82" t="s">
        <v>6</v>
      </c>
      <c r="B10" s="75" t="s">
        <v>7</v>
      </c>
      <c r="C10" s="75" t="s">
        <v>8</v>
      </c>
      <c r="D10" s="82" t="s">
        <v>9</v>
      </c>
      <c r="E10" s="75" t="s">
        <v>10</v>
      </c>
      <c r="F10" s="75" t="s">
        <v>11</v>
      </c>
      <c r="G10" s="75" t="s">
        <v>12</v>
      </c>
      <c r="H10" s="75" t="s">
        <v>13</v>
      </c>
      <c r="I10" s="75" t="s">
        <v>14</v>
      </c>
      <c r="J10" s="75" t="s">
        <v>15</v>
      </c>
      <c r="K10" s="80" t="s">
        <v>16</v>
      </c>
      <c r="L10" s="75" t="s">
        <v>17</v>
      </c>
      <c r="M10" s="75" t="s">
        <v>18</v>
      </c>
      <c r="N10" s="75" t="s">
        <v>19</v>
      </c>
    </row>
    <row r="11" spans="1:14" ht="15" customHeight="1">
      <c r="A11" s="83"/>
      <c r="B11" s="76"/>
      <c r="C11" s="76"/>
      <c r="D11" s="83"/>
      <c r="E11" s="76"/>
      <c r="F11" s="76"/>
      <c r="G11" s="76"/>
      <c r="H11" s="76"/>
      <c r="I11" s="76"/>
      <c r="J11" s="76"/>
      <c r="K11" s="81"/>
      <c r="L11" s="76"/>
      <c r="M11" s="76"/>
      <c r="N11" s="76"/>
    </row>
    <row r="12" spans="1:14" ht="15" customHeight="1">
      <c r="A12" s="68">
        <v>1</v>
      </c>
      <c r="B12" s="69">
        <v>43298</v>
      </c>
      <c r="C12" s="68" t="s">
        <v>23</v>
      </c>
      <c r="D12" s="51" t="s">
        <v>21</v>
      </c>
      <c r="E12" s="51" t="s">
        <v>132</v>
      </c>
      <c r="F12" s="70">
        <v>84.5</v>
      </c>
      <c r="G12" s="68">
        <v>81</v>
      </c>
      <c r="H12" s="70">
        <v>86.5</v>
      </c>
      <c r="I12" s="70">
        <v>88.5</v>
      </c>
      <c r="J12" s="70">
        <v>90.5</v>
      </c>
      <c r="K12" s="74">
        <v>88.5</v>
      </c>
      <c r="L12" s="68">
        <v>5500</v>
      </c>
      <c r="M12" s="71">
        <f aca="true" t="shared" si="0" ref="M12:M17">IF(D12="BUY",(K12-F12)*(L12),(F12-K12)*(L12))</f>
        <v>22000</v>
      </c>
      <c r="N12" s="72">
        <f aca="true" t="shared" si="1" ref="N12:N17">M12/(L12)/F12%</f>
        <v>4.733727810650888</v>
      </c>
    </row>
    <row r="13" spans="1:14" ht="15" customHeight="1">
      <c r="A13" s="68">
        <v>2</v>
      </c>
      <c r="B13" s="69">
        <v>43297</v>
      </c>
      <c r="C13" s="68" t="s">
        <v>23</v>
      </c>
      <c r="D13" s="51" t="s">
        <v>53</v>
      </c>
      <c r="E13" s="51" t="s">
        <v>131</v>
      </c>
      <c r="F13" s="70">
        <v>246</v>
      </c>
      <c r="G13" s="68">
        <v>254</v>
      </c>
      <c r="H13" s="70">
        <v>241</v>
      </c>
      <c r="I13" s="70">
        <v>236</v>
      </c>
      <c r="J13" s="70">
        <v>231</v>
      </c>
      <c r="K13" s="74">
        <v>241</v>
      </c>
      <c r="L13" s="68">
        <v>2250</v>
      </c>
      <c r="M13" s="71">
        <f t="shared" si="0"/>
        <v>11250</v>
      </c>
      <c r="N13" s="72">
        <f t="shared" si="1"/>
        <v>2.032520325203252</v>
      </c>
    </row>
    <row r="14" spans="1:14" ht="15" customHeight="1">
      <c r="A14" s="68">
        <v>3</v>
      </c>
      <c r="B14" s="69">
        <v>43291</v>
      </c>
      <c r="C14" s="68" t="s">
        <v>23</v>
      </c>
      <c r="D14" s="51" t="s">
        <v>21</v>
      </c>
      <c r="E14" s="51" t="s">
        <v>92</v>
      </c>
      <c r="F14" s="70">
        <v>266.5</v>
      </c>
      <c r="G14" s="68">
        <v>258</v>
      </c>
      <c r="H14" s="70">
        <v>271</v>
      </c>
      <c r="I14" s="70">
        <v>275</v>
      </c>
      <c r="J14" s="70">
        <v>279</v>
      </c>
      <c r="K14" s="74">
        <v>258</v>
      </c>
      <c r="L14" s="68">
        <v>3000</v>
      </c>
      <c r="M14" s="71">
        <f t="shared" si="0"/>
        <v>-25500</v>
      </c>
      <c r="N14" s="72">
        <f t="shared" si="1"/>
        <v>-3.189493433395872</v>
      </c>
    </row>
    <row r="15" spans="1:14" ht="15" customHeight="1">
      <c r="A15" s="68">
        <v>4</v>
      </c>
      <c r="B15" s="69">
        <v>43290</v>
      </c>
      <c r="C15" s="68" t="s">
        <v>23</v>
      </c>
      <c r="D15" s="51" t="s">
        <v>21</v>
      </c>
      <c r="E15" s="51" t="s">
        <v>131</v>
      </c>
      <c r="F15" s="70">
        <v>275</v>
      </c>
      <c r="G15" s="68">
        <v>269</v>
      </c>
      <c r="H15" s="70">
        <v>279</v>
      </c>
      <c r="I15" s="70">
        <v>283</v>
      </c>
      <c r="J15" s="70">
        <v>287</v>
      </c>
      <c r="K15" s="74">
        <v>278.95</v>
      </c>
      <c r="L15" s="68">
        <v>2250</v>
      </c>
      <c r="M15" s="71">
        <f t="shared" si="0"/>
        <v>8887.499999999975</v>
      </c>
      <c r="N15" s="72">
        <f t="shared" si="1"/>
        <v>1.4363636363636323</v>
      </c>
    </row>
    <row r="16" spans="1:14" ht="15" customHeight="1">
      <c r="A16" s="68">
        <v>5</v>
      </c>
      <c r="B16" s="69">
        <v>43285</v>
      </c>
      <c r="C16" s="68" t="s">
        <v>23</v>
      </c>
      <c r="D16" s="51" t="s">
        <v>21</v>
      </c>
      <c r="E16" s="51" t="s">
        <v>130</v>
      </c>
      <c r="F16" s="70">
        <v>582</v>
      </c>
      <c r="G16" s="68">
        <v>570</v>
      </c>
      <c r="H16" s="70">
        <v>588</v>
      </c>
      <c r="I16" s="70">
        <v>594</v>
      </c>
      <c r="J16" s="70">
        <v>600</v>
      </c>
      <c r="K16" s="74">
        <v>588</v>
      </c>
      <c r="L16" s="68">
        <v>1400</v>
      </c>
      <c r="M16" s="71">
        <f t="shared" si="0"/>
        <v>8400</v>
      </c>
      <c r="N16" s="72">
        <f t="shared" si="1"/>
        <v>1.0309278350515463</v>
      </c>
    </row>
    <row r="17" spans="1:14" ht="15" customHeight="1">
      <c r="A17" s="68">
        <v>6</v>
      </c>
      <c r="B17" s="69">
        <v>43284</v>
      </c>
      <c r="C17" s="68" t="s">
        <v>23</v>
      </c>
      <c r="D17" s="51" t="s">
        <v>21</v>
      </c>
      <c r="E17" s="51" t="s">
        <v>128</v>
      </c>
      <c r="F17" s="70">
        <v>579</v>
      </c>
      <c r="G17" s="68">
        <v>565</v>
      </c>
      <c r="H17" s="70">
        <v>587</v>
      </c>
      <c r="I17" s="70">
        <v>595</v>
      </c>
      <c r="J17" s="70">
        <v>603</v>
      </c>
      <c r="K17" s="74">
        <v>587</v>
      </c>
      <c r="L17" s="68">
        <v>1100</v>
      </c>
      <c r="M17" s="71">
        <f t="shared" si="0"/>
        <v>8800</v>
      </c>
      <c r="N17" s="72">
        <f t="shared" si="1"/>
        <v>1.381692573402418</v>
      </c>
    </row>
    <row r="18" spans="1:14" ht="15" customHeight="1">
      <c r="A18" s="9" t="s">
        <v>25</v>
      </c>
      <c r="B18" s="10"/>
      <c r="C18" s="11"/>
      <c r="D18" s="12"/>
      <c r="E18" s="13"/>
      <c r="F18" s="13"/>
      <c r="G18" s="14"/>
      <c r="H18" s="15"/>
      <c r="I18" s="15"/>
      <c r="J18" s="15"/>
      <c r="K18" s="16"/>
      <c r="L18" s="17"/>
      <c r="M18" s="40"/>
      <c r="N18" s="67"/>
    </row>
    <row r="19" spans="1:12" ht="15" customHeight="1">
      <c r="A19" s="9" t="s">
        <v>26</v>
      </c>
      <c r="B19" s="19"/>
      <c r="C19" s="11"/>
      <c r="D19" s="12"/>
      <c r="E19" s="13"/>
      <c r="F19" s="13"/>
      <c r="G19" s="14"/>
      <c r="H19" s="13"/>
      <c r="I19" s="13"/>
      <c r="J19" s="13"/>
      <c r="K19" s="16"/>
      <c r="L19" s="17"/>
    </row>
    <row r="20" spans="1:14" ht="15" customHeight="1">
      <c r="A20" s="9" t="s">
        <v>26</v>
      </c>
      <c r="B20" s="19"/>
      <c r="C20" s="20"/>
      <c r="D20" s="21"/>
      <c r="E20" s="22"/>
      <c r="F20" s="22"/>
      <c r="G20" s="23"/>
      <c r="H20" s="22"/>
      <c r="I20" s="22"/>
      <c r="J20" s="22"/>
      <c r="K20" s="22"/>
      <c r="L20" s="17"/>
      <c r="M20" s="17"/>
      <c r="N20" s="17"/>
    </row>
    <row r="21" spans="1:14" ht="15" customHeight="1" thickBot="1">
      <c r="A21" s="24"/>
      <c r="B21" s="19"/>
      <c r="C21" s="22"/>
      <c r="D21" s="22"/>
      <c r="E21" s="22"/>
      <c r="F21" s="25"/>
      <c r="G21" s="26"/>
      <c r="H21" s="27" t="s">
        <v>27</v>
      </c>
      <c r="I21" s="27"/>
      <c r="J21" s="28"/>
      <c r="K21" s="28"/>
      <c r="L21" s="17"/>
      <c r="M21" s="63" t="s">
        <v>72</v>
      </c>
      <c r="N21" s="64" t="s">
        <v>68</v>
      </c>
    </row>
    <row r="22" spans="1:12" ht="15" customHeight="1">
      <c r="A22" s="24"/>
      <c r="B22" s="19"/>
      <c r="C22" s="77" t="s">
        <v>28</v>
      </c>
      <c r="D22" s="77"/>
      <c r="E22" s="29">
        <v>6</v>
      </c>
      <c r="F22" s="30">
        <f>F23+F24+F25+F26+F27+F28</f>
        <v>100</v>
      </c>
      <c r="G22" s="31">
        <v>6</v>
      </c>
      <c r="H22" s="32">
        <f>G23/G22%</f>
        <v>83.33333333333334</v>
      </c>
      <c r="I22" s="32"/>
      <c r="J22" s="32"/>
      <c r="L22" s="17"/>
    </row>
    <row r="23" spans="1:14" ht="15" customHeight="1">
      <c r="A23" s="24"/>
      <c r="B23" s="19"/>
      <c r="C23" s="78" t="s">
        <v>29</v>
      </c>
      <c r="D23" s="78"/>
      <c r="E23" s="33">
        <v>5</v>
      </c>
      <c r="F23" s="34">
        <f>(E23/E22)*100</f>
        <v>83.33333333333334</v>
      </c>
      <c r="G23" s="31">
        <v>5</v>
      </c>
      <c r="H23" s="28"/>
      <c r="I23" s="28"/>
      <c r="J23" s="22"/>
      <c r="K23" s="28"/>
      <c r="N23" s="22"/>
    </row>
    <row r="24" spans="1:14" ht="15" customHeight="1">
      <c r="A24" s="35"/>
      <c r="B24" s="19"/>
      <c r="C24" s="78" t="s">
        <v>31</v>
      </c>
      <c r="D24" s="78"/>
      <c r="E24" s="33">
        <v>0</v>
      </c>
      <c r="F24" s="34">
        <f>(E24/E22)*100</f>
        <v>0</v>
      </c>
      <c r="G24" s="36"/>
      <c r="H24" s="31"/>
      <c r="I24" s="31"/>
      <c r="J24" s="22"/>
      <c r="K24" s="28"/>
      <c r="L24" s="17"/>
      <c r="M24" s="22"/>
      <c r="N24" s="20"/>
    </row>
    <row r="25" spans="1:12" ht="15" customHeight="1">
      <c r="A25" s="35"/>
      <c r="B25" s="19"/>
      <c r="C25" s="78" t="s">
        <v>32</v>
      </c>
      <c r="D25" s="78"/>
      <c r="E25" s="33">
        <v>0</v>
      </c>
      <c r="F25" s="34">
        <f>(E25/E22)*100</f>
        <v>0</v>
      </c>
      <c r="G25" s="36"/>
      <c r="H25" s="31"/>
      <c r="I25" s="31"/>
      <c r="J25" s="22"/>
      <c r="K25" s="28"/>
      <c r="L25" s="17"/>
    </row>
    <row r="26" spans="1:12" ht="15" customHeight="1">
      <c r="A26" s="35"/>
      <c r="B26" s="19"/>
      <c r="C26" s="78" t="s">
        <v>33</v>
      </c>
      <c r="D26" s="78"/>
      <c r="E26" s="33">
        <v>1</v>
      </c>
      <c r="F26" s="34">
        <f>(E26/E22)*100</f>
        <v>16.666666666666664</v>
      </c>
      <c r="G26" s="36"/>
      <c r="H26" s="22" t="s">
        <v>34</v>
      </c>
      <c r="I26" s="22"/>
      <c r="J26" s="37"/>
      <c r="K26" s="28"/>
      <c r="L26" s="17"/>
    </row>
    <row r="27" spans="1:14" ht="15" customHeight="1">
      <c r="A27" s="35"/>
      <c r="B27" s="19"/>
      <c r="C27" s="78" t="s">
        <v>35</v>
      </c>
      <c r="D27" s="78"/>
      <c r="E27" s="33">
        <v>0</v>
      </c>
      <c r="F27" s="34">
        <v>0</v>
      </c>
      <c r="G27" s="36"/>
      <c r="H27" s="22"/>
      <c r="I27" s="22"/>
      <c r="J27" s="37"/>
      <c r="K27" s="28"/>
      <c r="L27" s="17"/>
      <c r="M27" s="17"/>
      <c r="N27" s="17"/>
    </row>
    <row r="28" spans="1:14" ht="15" customHeight="1" thickBot="1">
      <c r="A28" s="35"/>
      <c r="B28" s="19"/>
      <c r="C28" s="87" t="s">
        <v>36</v>
      </c>
      <c r="D28" s="87"/>
      <c r="E28" s="38"/>
      <c r="F28" s="39">
        <f>(E28/E22)*100</f>
        <v>0</v>
      </c>
      <c r="G28" s="36"/>
      <c r="H28" s="22"/>
      <c r="I28" s="22"/>
      <c r="N28" s="17"/>
    </row>
    <row r="29" spans="1:14" ht="15" customHeight="1">
      <c r="A29" s="41" t="s">
        <v>37</v>
      </c>
      <c r="B29" s="10"/>
      <c r="C29" s="11"/>
      <c r="D29" s="11"/>
      <c r="E29" s="13"/>
      <c r="F29" s="13"/>
      <c r="G29" s="42"/>
      <c r="H29" s="22"/>
      <c r="I29" s="43"/>
      <c r="J29" s="43"/>
      <c r="K29" s="13"/>
      <c r="L29" s="17"/>
      <c r="M29" s="40"/>
      <c r="N29" s="40"/>
    </row>
    <row r="30" spans="1:14" ht="15" customHeight="1">
      <c r="A30" s="12" t="s">
        <v>38</v>
      </c>
      <c r="B30" s="10"/>
      <c r="C30" s="44"/>
      <c r="D30" s="45"/>
      <c r="E30" s="46"/>
      <c r="F30" s="43"/>
      <c r="G30" s="42"/>
      <c r="H30" s="43"/>
      <c r="I30" s="43"/>
      <c r="J30" s="43"/>
      <c r="K30" s="13"/>
      <c r="L30" s="17"/>
      <c r="M30" s="24"/>
      <c r="N30" s="24"/>
    </row>
    <row r="31" spans="1:14" ht="15" customHeight="1">
      <c r="A31" s="12" t="s">
        <v>39</v>
      </c>
      <c r="B31" s="10"/>
      <c r="C31" s="11"/>
      <c r="D31" s="45"/>
      <c r="E31" s="46"/>
      <c r="F31" s="43"/>
      <c r="G31" s="42"/>
      <c r="H31" s="47"/>
      <c r="I31" s="47"/>
      <c r="J31" s="47"/>
      <c r="L31" s="17"/>
      <c r="M31" s="17"/>
      <c r="N31" s="17"/>
    </row>
    <row r="32" spans="1:14" ht="15" customHeight="1">
      <c r="A32" s="12" t="s">
        <v>40</v>
      </c>
      <c r="B32" s="44"/>
      <c r="C32" s="11"/>
      <c r="D32" s="45"/>
      <c r="E32" s="46"/>
      <c r="F32" s="43"/>
      <c r="G32" s="48"/>
      <c r="H32" s="47"/>
      <c r="I32" s="47"/>
      <c r="J32" s="47"/>
      <c r="K32" s="13"/>
      <c r="L32" s="17"/>
      <c r="M32" s="17"/>
      <c r="N32" s="17"/>
    </row>
    <row r="33" spans="1:14" ht="15" customHeight="1">
      <c r="A33" s="12" t="s">
        <v>41</v>
      </c>
      <c r="B33" s="35"/>
      <c r="C33" s="11"/>
      <c r="D33" s="49"/>
      <c r="E33" s="43"/>
      <c r="F33" s="43"/>
      <c r="G33" s="48"/>
      <c r="H33" s="47"/>
      <c r="I33" s="47"/>
      <c r="J33" s="47"/>
      <c r="K33" s="43"/>
      <c r="L33" s="17"/>
      <c r="N33" s="17"/>
    </row>
    <row r="34" ht="15" customHeight="1" thickBot="1"/>
    <row r="35" spans="1:14" ht="15" customHeight="1" thickBot="1">
      <c r="A35" s="84" t="s">
        <v>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5" customHeight="1" thickBo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5" customHeight="1">
      <c r="A38" s="85" t="s">
        <v>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ht="15" customHeight="1">
      <c r="A39" s="85" t="s">
        <v>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15" customHeight="1" thickBot="1">
      <c r="A40" s="86" t="s">
        <v>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5" customHeight="1">
      <c r="A41" s="79" t="s">
        <v>125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15" customHeight="1">
      <c r="A42" s="79" t="s">
        <v>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ht="15" customHeight="1">
      <c r="A43" s="82" t="s">
        <v>6</v>
      </c>
      <c r="B43" s="75" t="s">
        <v>7</v>
      </c>
      <c r="C43" s="75" t="s">
        <v>8</v>
      </c>
      <c r="D43" s="82" t="s">
        <v>9</v>
      </c>
      <c r="E43" s="75" t="s">
        <v>10</v>
      </c>
      <c r="F43" s="75" t="s">
        <v>11</v>
      </c>
      <c r="G43" s="75" t="s">
        <v>12</v>
      </c>
      <c r="H43" s="75" t="s">
        <v>13</v>
      </c>
      <c r="I43" s="75" t="s">
        <v>14</v>
      </c>
      <c r="J43" s="75" t="s">
        <v>15</v>
      </c>
      <c r="K43" s="80" t="s">
        <v>16</v>
      </c>
      <c r="L43" s="75" t="s">
        <v>17</v>
      </c>
      <c r="M43" s="75" t="s">
        <v>18</v>
      </c>
      <c r="N43" s="75" t="s">
        <v>19</v>
      </c>
    </row>
    <row r="44" spans="1:14" ht="15" customHeight="1">
      <c r="A44" s="83"/>
      <c r="B44" s="76"/>
      <c r="C44" s="76"/>
      <c r="D44" s="83"/>
      <c r="E44" s="76"/>
      <c r="F44" s="76"/>
      <c r="G44" s="76"/>
      <c r="H44" s="76"/>
      <c r="I44" s="76"/>
      <c r="J44" s="76"/>
      <c r="K44" s="81"/>
      <c r="L44" s="76"/>
      <c r="M44" s="76"/>
      <c r="N44" s="76"/>
    </row>
    <row r="45" spans="1:14" ht="15" customHeight="1">
      <c r="A45" s="68">
        <v>1</v>
      </c>
      <c r="B45" s="69">
        <v>43278</v>
      </c>
      <c r="C45" s="68" t="s">
        <v>23</v>
      </c>
      <c r="D45" s="51" t="s">
        <v>21</v>
      </c>
      <c r="E45" s="51" t="s">
        <v>71</v>
      </c>
      <c r="F45" s="70">
        <v>128</v>
      </c>
      <c r="G45" s="68">
        <v>125</v>
      </c>
      <c r="H45" s="70">
        <v>129.5</v>
      </c>
      <c r="I45" s="70">
        <v>131</v>
      </c>
      <c r="J45" s="70">
        <v>132.5</v>
      </c>
      <c r="K45" s="74">
        <v>125</v>
      </c>
      <c r="L45" s="68">
        <v>7000</v>
      </c>
      <c r="M45" s="71">
        <f aca="true" t="shared" si="2" ref="M45:M50">IF(D45="BUY",(K45-F45)*(L45),(F45-K45)*(L45))</f>
        <v>-21000</v>
      </c>
      <c r="N45" s="72">
        <f aca="true" t="shared" si="3" ref="N45:N50">M45/(L45)/F45%</f>
        <v>-2.34375</v>
      </c>
    </row>
    <row r="46" spans="1:14" ht="15" customHeight="1">
      <c r="A46" s="68">
        <v>2</v>
      </c>
      <c r="B46" s="69">
        <v>43277</v>
      </c>
      <c r="C46" s="68" t="s">
        <v>23</v>
      </c>
      <c r="D46" s="51" t="s">
        <v>21</v>
      </c>
      <c r="E46" s="51" t="s">
        <v>129</v>
      </c>
      <c r="F46" s="70">
        <v>214</v>
      </c>
      <c r="G46" s="68">
        <v>207</v>
      </c>
      <c r="H46" s="70">
        <v>221</v>
      </c>
      <c r="I46" s="70">
        <v>226</v>
      </c>
      <c r="J46" s="70">
        <v>231</v>
      </c>
      <c r="K46" s="74">
        <v>207</v>
      </c>
      <c r="L46" s="68">
        <v>2500</v>
      </c>
      <c r="M46" s="71">
        <f t="shared" si="2"/>
        <v>-17500</v>
      </c>
      <c r="N46" s="72">
        <f t="shared" si="3"/>
        <v>-3.2710280373831773</v>
      </c>
    </row>
    <row r="47" spans="1:14" ht="15" customHeight="1">
      <c r="A47" s="68">
        <v>3</v>
      </c>
      <c r="B47" s="69">
        <v>43273</v>
      </c>
      <c r="C47" s="68" t="s">
        <v>23</v>
      </c>
      <c r="D47" s="51" t="s">
        <v>21</v>
      </c>
      <c r="E47" s="51" t="s">
        <v>128</v>
      </c>
      <c r="F47" s="70">
        <v>564</v>
      </c>
      <c r="G47" s="68">
        <v>550</v>
      </c>
      <c r="H47" s="70">
        <v>572</v>
      </c>
      <c r="I47" s="70">
        <v>580</v>
      </c>
      <c r="J47" s="70">
        <v>588</v>
      </c>
      <c r="K47" s="74">
        <v>572</v>
      </c>
      <c r="L47" s="68">
        <v>1100</v>
      </c>
      <c r="M47" s="71">
        <f t="shared" si="2"/>
        <v>8800</v>
      </c>
      <c r="N47" s="72">
        <f t="shared" si="3"/>
        <v>1.4184397163120568</v>
      </c>
    </row>
    <row r="48" spans="1:14" ht="15" customHeight="1">
      <c r="A48" s="68">
        <v>4</v>
      </c>
      <c r="B48" s="69">
        <v>43269</v>
      </c>
      <c r="C48" s="68" t="s">
        <v>23</v>
      </c>
      <c r="D48" s="51" t="s">
        <v>21</v>
      </c>
      <c r="E48" s="51" t="s">
        <v>57</v>
      </c>
      <c r="F48" s="70">
        <v>629</v>
      </c>
      <c r="G48" s="68">
        <v>615</v>
      </c>
      <c r="H48" s="70">
        <v>636</v>
      </c>
      <c r="I48" s="70">
        <v>643</v>
      </c>
      <c r="J48" s="70">
        <v>650</v>
      </c>
      <c r="K48" s="74">
        <v>612</v>
      </c>
      <c r="L48" s="68">
        <v>1500</v>
      </c>
      <c r="M48" s="71">
        <f t="shared" si="2"/>
        <v>-25500</v>
      </c>
      <c r="N48" s="72">
        <f t="shared" si="3"/>
        <v>-2.7027027027027026</v>
      </c>
    </row>
    <row r="49" spans="1:14" ht="15" customHeight="1">
      <c r="A49" s="68">
        <v>5</v>
      </c>
      <c r="B49" s="69">
        <v>43265</v>
      </c>
      <c r="C49" s="68" t="s">
        <v>23</v>
      </c>
      <c r="D49" s="51" t="s">
        <v>21</v>
      </c>
      <c r="E49" s="51" t="s">
        <v>127</v>
      </c>
      <c r="F49" s="70">
        <v>625</v>
      </c>
      <c r="G49" s="68">
        <v>608</v>
      </c>
      <c r="H49" s="70">
        <v>635</v>
      </c>
      <c r="I49" s="70">
        <v>645</v>
      </c>
      <c r="J49" s="70">
        <v>655</v>
      </c>
      <c r="K49" s="74">
        <v>608</v>
      </c>
      <c r="L49" s="68">
        <v>800</v>
      </c>
      <c r="M49" s="71">
        <f t="shared" si="2"/>
        <v>-13600</v>
      </c>
      <c r="N49" s="72">
        <f t="shared" si="3"/>
        <v>-2.72</v>
      </c>
    </row>
    <row r="50" spans="1:14" ht="15" customHeight="1">
      <c r="A50" s="68">
        <v>6</v>
      </c>
      <c r="B50" s="69">
        <v>43264</v>
      </c>
      <c r="C50" s="68" t="s">
        <v>23</v>
      </c>
      <c r="D50" s="51" t="s">
        <v>21</v>
      </c>
      <c r="E50" s="51" t="s">
        <v>98</v>
      </c>
      <c r="F50" s="70">
        <v>160</v>
      </c>
      <c r="G50" s="68">
        <v>150</v>
      </c>
      <c r="H50" s="70">
        <v>166</v>
      </c>
      <c r="I50" s="70">
        <v>172</v>
      </c>
      <c r="J50" s="70">
        <v>178</v>
      </c>
      <c r="K50" s="74">
        <v>165.7</v>
      </c>
      <c r="L50" s="68">
        <v>1500</v>
      </c>
      <c r="M50" s="71">
        <f t="shared" si="2"/>
        <v>8549.999999999984</v>
      </c>
      <c r="N50" s="72">
        <f t="shared" si="3"/>
        <v>3.5624999999999933</v>
      </c>
    </row>
    <row r="51" spans="1:14" ht="15" customHeight="1">
      <c r="A51" s="68">
        <v>7</v>
      </c>
      <c r="B51" s="69">
        <v>43263</v>
      </c>
      <c r="C51" s="68" t="s">
        <v>23</v>
      </c>
      <c r="D51" s="51" t="s">
        <v>21</v>
      </c>
      <c r="E51" s="51" t="s">
        <v>109</v>
      </c>
      <c r="F51" s="70">
        <v>78</v>
      </c>
      <c r="G51" s="68">
        <v>75</v>
      </c>
      <c r="H51" s="70">
        <v>79.5</v>
      </c>
      <c r="I51" s="70">
        <v>81</v>
      </c>
      <c r="J51" s="70">
        <v>82.5</v>
      </c>
      <c r="K51" s="74">
        <v>79.5</v>
      </c>
      <c r="L51" s="68">
        <v>7500</v>
      </c>
      <c r="M51" s="71">
        <f aca="true" t="shared" si="4" ref="M51:M56">IF(D51="BUY",(K51-F51)*(L51),(F51-K51)*(L51))</f>
        <v>11250</v>
      </c>
      <c r="N51" s="72">
        <f aca="true" t="shared" si="5" ref="N51:N56">M51/(L51)/F51%</f>
        <v>1.923076923076923</v>
      </c>
    </row>
    <row r="52" spans="1:14" ht="15" customHeight="1">
      <c r="A52" s="68">
        <v>8</v>
      </c>
      <c r="B52" s="69">
        <v>43263</v>
      </c>
      <c r="C52" s="68" t="s">
        <v>23</v>
      </c>
      <c r="D52" s="51" t="s">
        <v>21</v>
      </c>
      <c r="E52" s="51" t="s">
        <v>126</v>
      </c>
      <c r="F52" s="70">
        <v>88.5</v>
      </c>
      <c r="G52" s="68">
        <v>86.5</v>
      </c>
      <c r="H52" s="70">
        <v>89.5</v>
      </c>
      <c r="I52" s="70">
        <v>90.5</v>
      </c>
      <c r="J52" s="70">
        <v>91.5</v>
      </c>
      <c r="K52" s="74">
        <v>89.5</v>
      </c>
      <c r="L52" s="68">
        <v>12000</v>
      </c>
      <c r="M52" s="71">
        <f t="shared" si="4"/>
        <v>12000</v>
      </c>
      <c r="N52" s="72">
        <f t="shared" si="5"/>
        <v>1.1299435028248588</v>
      </c>
    </row>
    <row r="53" spans="1:14" ht="15" customHeight="1">
      <c r="A53" s="68">
        <v>9</v>
      </c>
      <c r="B53" s="69">
        <v>43258</v>
      </c>
      <c r="C53" s="68" t="s">
        <v>23</v>
      </c>
      <c r="D53" s="51" t="s">
        <v>21</v>
      </c>
      <c r="E53" s="51" t="s">
        <v>107</v>
      </c>
      <c r="F53" s="70">
        <v>60.5</v>
      </c>
      <c r="G53" s="68">
        <v>58.5</v>
      </c>
      <c r="H53" s="70">
        <v>61.5</v>
      </c>
      <c r="I53" s="70">
        <v>62.5</v>
      </c>
      <c r="J53" s="70">
        <v>63.5</v>
      </c>
      <c r="K53" s="74">
        <v>61.5</v>
      </c>
      <c r="L53" s="68">
        <v>10000</v>
      </c>
      <c r="M53" s="71">
        <f t="shared" si="4"/>
        <v>10000</v>
      </c>
      <c r="N53" s="72">
        <f t="shared" si="5"/>
        <v>1.6528925619834711</v>
      </c>
    </row>
    <row r="54" spans="1:14" ht="15" customHeight="1">
      <c r="A54" s="68">
        <v>10</v>
      </c>
      <c r="B54" s="69">
        <v>43257</v>
      </c>
      <c r="C54" s="68" t="s">
        <v>23</v>
      </c>
      <c r="D54" s="51" t="s">
        <v>21</v>
      </c>
      <c r="E54" s="51" t="s">
        <v>80</v>
      </c>
      <c r="F54" s="70">
        <v>583</v>
      </c>
      <c r="G54" s="68">
        <v>565</v>
      </c>
      <c r="H54" s="70">
        <v>593</v>
      </c>
      <c r="I54" s="70">
        <v>603</v>
      </c>
      <c r="J54" s="70">
        <v>613</v>
      </c>
      <c r="K54" s="74">
        <v>603</v>
      </c>
      <c r="L54" s="68">
        <v>1061</v>
      </c>
      <c r="M54" s="71">
        <f t="shared" si="4"/>
        <v>21220</v>
      </c>
      <c r="N54" s="72">
        <f t="shared" si="5"/>
        <v>3.4305317324185247</v>
      </c>
    </row>
    <row r="55" spans="1:14" ht="15" customHeight="1">
      <c r="A55" s="68">
        <v>11</v>
      </c>
      <c r="B55" s="69">
        <v>43256</v>
      </c>
      <c r="C55" s="68" t="s">
        <v>23</v>
      </c>
      <c r="D55" s="51" t="s">
        <v>21</v>
      </c>
      <c r="E55" s="51" t="s">
        <v>71</v>
      </c>
      <c r="F55" s="70">
        <v>145</v>
      </c>
      <c r="G55" s="68">
        <v>142</v>
      </c>
      <c r="H55" s="70">
        <v>146.5</v>
      </c>
      <c r="I55" s="70">
        <v>148</v>
      </c>
      <c r="J55" s="70">
        <v>149.5</v>
      </c>
      <c r="K55" s="74">
        <v>146.5</v>
      </c>
      <c r="L55" s="68">
        <v>7000</v>
      </c>
      <c r="M55" s="71">
        <f t="shared" si="4"/>
        <v>10500</v>
      </c>
      <c r="N55" s="72">
        <f t="shared" si="5"/>
        <v>1.0344827586206897</v>
      </c>
    </row>
    <row r="56" spans="1:14" ht="15" customHeight="1">
      <c r="A56" s="68">
        <v>12</v>
      </c>
      <c r="B56" s="69">
        <v>43255</v>
      </c>
      <c r="C56" s="68" t="s">
        <v>23</v>
      </c>
      <c r="D56" s="51" t="s">
        <v>21</v>
      </c>
      <c r="E56" s="51" t="s">
        <v>126</v>
      </c>
      <c r="F56" s="70">
        <v>75</v>
      </c>
      <c r="G56" s="68">
        <v>73</v>
      </c>
      <c r="H56" s="70">
        <v>76</v>
      </c>
      <c r="I56" s="70">
        <v>77</v>
      </c>
      <c r="J56" s="70">
        <v>78</v>
      </c>
      <c r="K56" s="74">
        <v>76</v>
      </c>
      <c r="L56" s="68">
        <v>10000</v>
      </c>
      <c r="M56" s="71">
        <f t="shared" si="4"/>
        <v>10000</v>
      </c>
      <c r="N56" s="72">
        <f t="shared" si="5"/>
        <v>1.3333333333333333</v>
      </c>
    </row>
    <row r="57" spans="1:14" ht="15" customHeight="1">
      <c r="A57" s="9" t="s">
        <v>25</v>
      </c>
      <c r="B57" s="10"/>
      <c r="C57" s="11"/>
      <c r="D57" s="12"/>
      <c r="E57" s="13"/>
      <c r="F57" s="13"/>
      <c r="G57" s="14"/>
      <c r="H57" s="15"/>
      <c r="I57" s="15"/>
      <c r="J57" s="15"/>
      <c r="K57" s="16"/>
      <c r="L57" s="17"/>
      <c r="M57" s="40"/>
      <c r="N57" s="67"/>
    </row>
    <row r="58" spans="1:12" ht="15" customHeight="1">
      <c r="A58" s="9" t="s">
        <v>26</v>
      </c>
      <c r="B58" s="19"/>
      <c r="C58" s="11"/>
      <c r="D58" s="12"/>
      <c r="E58" s="13"/>
      <c r="F58" s="13"/>
      <c r="G58" s="14"/>
      <c r="H58" s="13"/>
      <c r="I58" s="13"/>
      <c r="J58" s="13"/>
      <c r="K58" s="16"/>
      <c r="L58" s="17"/>
    </row>
    <row r="59" spans="1:14" ht="15" customHeight="1">
      <c r="A59" s="9" t="s">
        <v>26</v>
      </c>
      <c r="B59" s="19"/>
      <c r="C59" s="20"/>
      <c r="D59" s="21"/>
      <c r="E59" s="22"/>
      <c r="F59" s="22"/>
      <c r="G59" s="23"/>
      <c r="H59" s="22"/>
      <c r="I59" s="22"/>
      <c r="J59" s="22"/>
      <c r="K59" s="22"/>
      <c r="L59" s="17"/>
      <c r="M59" s="17"/>
      <c r="N59" s="17"/>
    </row>
    <row r="60" spans="1:14" ht="15" customHeight="1" thickBot="1">
      <c r="A60" s="24"/>
      <c r="B60" s="19"/>
      <c r="C60" s="22"/>
      <c r="D60" s="22"/>
      <c r="E60" s="22"/>
      <c r="F60" s="25"/>
      <c r="G60" s="26"/>
      <c r="H60" s="27" t="s">
        <v>27</v>
      </c>
      <c r="I60" s="27"/>
      <c r="J60" s="28"/>
      <c r="K60" s="28"/>
      <c r="L60" s="17"/>
      <c r="M60" s="63" t="s">
        <v>72</v>
      </c>
      <c r="N60" s="64" t="s">
        <v>68</v>
      </c>
    </row>
    <row r="61" spans="1:12" ht="15" customHeight="1">
      <c r="A61" s="24"/>
      <c r="B61" s="19"/>
      <c r="C61" s="77" t="s">
        <v>28</v>
      </c>
      <c r="D61" s="77"/>
      <c r="E61" s="29">
        <v>12</v>
      </c>
      <c r="F61" s="30">
        <f>F62+F63+F64+F65+F66+F67</f>
        <v>99.99999999999999</v>
      </c>
      <c r="G61" s="31">
        <v>12</v>
      </c>
      <c r="H61" s="32">
        <f>G62/G61%</f>
        <v>33.333333333333336</v>
      </c>
      <c r="I61" s="32"/>
      <c r="J61" s="32"/>
      <c r="L61" s="17"/>
    </row>
    <row r="62" spans="1:14" ht="15" customHeight="1">
      <c r="A62" s="24"/>
      <c r="B62" s="19"/>
      <c r="C62" s="78" t="s">
        <v>29</v>
      </c>
      <c r="D62" s="78"/>
      <c r="E62" s="33">
        <v>8</v>
      </c>
      <c r="F62" s="34">
        <f>(E62/E61)*100</f>
        <v>66.66666666666666</v>
      </c>
      <c r="G62" s="31">
        <v>4</v>
      </c>
      <c r="H62" s="28"/>
      <c r="I62" s="28"/>
      <c r="J62" s="22"/>
      <c r="K62" s="28"/>
      <c r="M62" s="22"/>
      <c r="N62" s="22"/>
    </row>
    <row r="63" spans="1:14" ht="15" customHeight="1">
      <c r="A63" s="35"/>
      <c r="B63" s="19"/>
      <c r="C63" s="78" t="s">
        <v>31</v>
      </c>
      <c r="D63" s="78"/>
      <c r="E63" s="33">
        <v>0</v>
      </c>
      <c r="F63" s="34">
        <f>(E63/E61)*100</f>
        <v>0</v>
      </c>
      <c r="G63" s="36"/>
      <c r="H63" s="31"/>
      <c r="I63" s="31"/>
      <c r="J63" s="22"/>
      <c r="K63" s="28"/>
      <c r="L63" s="17"/>
      <c r="M63" s="20"/>
      <c r="N63" s="20"/>
    </row>
    <row r="64" spans="1:14" ht="15" customHeight="1">
      <c r="A64" s="35"/>
      <c r="B64" s="19"/>
      <c r="C64" s="78" t="s">
        <v>32</v>
      </c>
      <c r="D64" s="78"/>
      <c r="E64" s="33">
        <v>0</v>
      </c>
      <c r="F64" s="34">
        <f>(E64/E61)*100</f>
        <v>0</v>
      </c>
      <c r="G64" s="36"/>
      <c r="H64" s="31"/>
      <c r="I64" s="31"/>
      <c r="J64" s="22"/>
      <c r="K64" s="28"/>
      <c r="L64" s="17"/>
      <c r="M64" s="17"/>
      <c r="N64" s="17"/>
    </row>
    <row r="65" spans="1:13" ht="15" customHeight="1">
      <c r="A65" s="35"/>
      <c r="B65" s="19"/>
      <c r="C65" s="78" t="s">
        <v>33</v>
      </c>
      <c r="D65" s="78"/>
      <c r="E65" s="33">
        <v>4</v>
      </c>
      <c r="F65" s="34">
        <f>(E65/E61)*100</f>
        <v>33.33333333333333</v>
      </c>
      <c r="G65" s="36"/>
      <c r="H65" s="22" t="s">
        <v>34</v>
      </c>
      <c r="I65" s="22"/>
      <c r="J65" s="37"/>
      <c r="K65" s="28"/>
      <c r="L65" s="17"/>
      <c r="M65" s="17"/>
    </row>
    <row r="66" spans="1:14" ht="15" customHeight="1">
      <c r="A66" s="35"/>
      <c r="B66" s="19"/>
      <c r="C66" s="78" t="s">
        <v>35</v>
      </c>
      <c r="D66" s="78"/>
      <c r="E66" s="33">
        <v>0</v>
      </c>
      <c r="F66" s="34">
        <v>0</v>
      </c>
      <c r="G66" s="36"/>
      <c r="H66" s="22"/>
      <c r="I66" s="22"/>
      <c r="J66" s="37"/>
      <c r="K66" s="28"/>
      <c r="L66" s="17"/>
      <c r="M66" s="17"/>
      <c r="N66" s="17"/>
    </row>
    <row r="67" spans="1:14" ht="15" customHeight="1" thickBot="1">
      <c r="A67" s="35"/>
      <c r="B67" s="19"/>
      <c r="C67" s="87" t="s">
        <v>36</v>
      </c>
      <c r="D67" s="87"/>
      <c r="E67" s="38"/>
      <c r="F67" s="39">
        <f>(E67/E61)*100</f>
        <v>0</v>
      </c>
      <c r="G67" s="36"/>
      <c r="H67" s="22"/>
      <c r="I67" s="22"/>
      <c r="M67" s="17"/>
      <c r="N67" s="17"/>
    </row>
    <row r="68" spans="1:14" ht="15" customHeight="1">
      <c r="A68" s="41" t="s">
        <v>37</v>
      </c>
      <c r="B68" s="10"/>
      <c r="C68" s="11"/>
      <c r="D68" s="11"/>
      <c r="E68" s="13"/>
      <c r="F68" s="13"/>
      <c r="G68" s="42"/>
      <c r="H68" s="43"/>
      <c r="I68" s="43"/>
      <c r="J68" s="43"/>
      <c r="K68" s="13"/>
      <c r="L68" s="17"/>
      <c r="M68" s="40"/>
      <c r="N68" s="40"/>
    </row>
    <row r="69" spans="1:14" ht="15" customHeight="1">
      <c r="A69" s="12" t="s">
        <v>38</v>
      </c>
      <c r="B69" s="10"/>
      <c r="C69" s="44"/>
      <c r="D69" s="45"/>
      <c r="E69" s="46"/>
      <c r="F69" s="43"/>
      <c r="G69" s="42"/>
      <c r="H69" s="43"/>
      <c r="I69" s="43"/>
      <c r="J69" s="43"/>
      <c r="K69" s="13"/>
      <c r="L69" s="17"/>
      <c r="M69" s="24"/>
      <c r="N69" s="24"/>
    </row>
    <row r="70" spans="1:14" ht="15" customHeight="1">
      <c r="A70" s="12" t="s">
        <v>39</v>
      </c>
      <c r="B70" s="10"/>
      <c r="C70" s="11"/>
      <c r="D70" s="45"/>
      <c r="E70" s="46"/>
      <c r="F70" s="43"/>
      <c r="G70" s="42"/>
      <c r="H70" s="47"/>
      <c r="I70" s="47"/>
      <c r="J70" s="47"/>
      <c r="K70" s="13"/>
      <c r="L70" s="17"/>
      <c r="M70" s="17"/>
      <c r="N70" s="17"/>
    </row>
    <row r="71" spans="1:14" ht="15" customHeight="1">
      <c r="A71" s="12" t="s">
        <v>40</v>
      </c>
      <c r="B71" s="44"/>
      <c r="C71" s="11"/>
      <c r="D71" s="45"/>
      <c r="E71" s="46"/>
      <c r="F71" s="43"/>
      <c r="G71" s="48"/>
      <c r="H71" s="47"/>
      <c r="I71" s="47"/>
      <c r="J71" s="47"/>
      <c r="K71" s="13"/>
      <c r="L71" s="17"/>
      <c r="M71" s="17"/>
      <c r="N71" s="17"/>
    </row>
    <row r="72" spans="1:14" ht="15" customHeight="1">
      <c r="A72" s="12" t="s">
        <v>41</v>
      </c>
      <c r="B72" s="35"/>
      <c r="C72" s="11"/>
      <c r="D72" s="49"/>
      <c r="E72" s="43"/>
      <c r="F72" s="43"/>
      <c r="G72" s="48"/>
      <c r="H72" s="47"/>
      <c r="I72" s="47"/>
      <c r="J72" s="47"/>
      <c r="K72" s="43"/>
      <c r="L72" s="17"/>
      <c r="M72" s="17"/>
      <c r="N72" s="17"/>
    </row>
    <row r="73" ht="15" customHeight="1" thickBot="1"/>
    <row r="74" spans="1:14" ht="15" customHeight="1" thickBot="1">
      <c r="A74" s="84" t="s">
        <v>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4" ht="15" customHeight="1" thickBo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4" ht="1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</row>
    <row r="77" spans="1:14" ht="15" customHeight="1">
      <c r="A77" s="85" t="s">
        <v>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1:14" ht="15" customHeight="1">
      <c r="A78" s="85" t="s">
        <v>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1:14" ht="15" customHeight="1" thickBot="1">
      <c r="A79" s="86" t="s">
        <v>3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5" customHeight="1">
      <c r="A80" s="79" t="s">
        <v>117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15" customHeight="1">
      <c r="A81" s="79" t="s">
        <v>5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ht="15" customHeight="1">
      <c r="A82" s="82" t="s">
        <v>6</v>
      </c>
      <c r="B82" s="75" t="s">
        <v>7</v>
      </c>
      <c r="C82" s="75" t="s">
        <v>8</v>
      </c>
      <c r="D82" s="82" t="s">
        <v>9</v>
      </c>
      <c r="E82" s="75" t="s">
        <v>10</v>
      </c>
      <c r="F82" s="75" t="s">
        <v>11</v>
      </c>
      <c r="G82" s="75" t="s">
        <v>12</v>
      </c>
      <c r="H82" s="75" t="s">
        <v>13</v>
      </c>
      <c r="I82" s="75" t="s">
        <v>14</v>
      </c>
      <c r="J82" s="75" t="s">
        <v>15</v>
      </c>
      <c r="K82" s="80" t="s">
        <v>16</v>
      </c>
      <c r="L82" s="75" t="s">
        <v>17</v>
      </c>
      <c r="M82" s="75" t="s">
        <v>18</v>
      </c>
      <c r="N82" s="75" t="s">
        <v>19</v>
      </c>
    </row>
    <row r="83" spans="1:14" ht="15" customHeight="1">
      <c r="A83" s="83"/>
      <c r="B83" s="76"/>
      <c r="C83" s="76"/>
      <c r="D83" s="83"/>
      <c r="E83" s="76"/>
      <c r="F83" s="76"/>
      <c r="G83" s="76"/>
      <c r="H83" s="76"/>
      <c r="I83" s="76"/>
      <c r="J83" s="76"/>
      <c r="K83" s="81"/>
      <c r="L83" s="76"/>
      <c r="M83" s="76"/>
      <c r="N83" s="76"/>
    </row>
    <row r="84" spans="1:14" ht="15" customHeight="1">
      <c r="A84" s="68">
        <v>1</v>
      </c>
      <c r="B84" s="69">
        <v>43251</v>
      </c>
      <c r="C84" s="68" t="s">
        <v>23</v>
      </c>
      <c r="D84" s="51" t="s">
        <v>21</v>
      </c>
      <c r="E84" s="51" t="s">
        <v>52</v>
      </c>
      <c r="F84" s="70">
        <v>344</v>
      </c>
      <c r="G84" s="68">
        <v>335</v>
      </c>
      <c r="H84" s="70">
        <v>349</v>
      </c>
      <c r="I84" s="70">
        <v>354</v>
      </c>
      <c r="J84" s="70">
        <v>359</v>
      </c>
      <c r="K84" s="74">
        <v>349</v>
      </c>
      <c r="L84" s="68">
        <v>1750</v>
      </c>
      <c r="M84" s="71">
        <f aca="true" t="shared" si="6" ref="M84:M92">IF(D84="BUY",(K84-F84)*(L84),(F84-K84)*(L84))</f>
        <v>8750</v>
      </c>
      <c r="N84" s="72">
        <f aca="true" t="shared" si="7" ref="N84:N92">M84/(L84)/F84%</f>
        <v>1.4534883720930232</v>
      </c>
    </row>
    <row r="85" spans="1:14" ht="15" customHeight="1">
      <c r="A85" s="68">
        <v>2</v>
      </c>
      <c r="B85" s="69">
        <v>43250</v>
      </c>
      <c r="C85" s="68" t="s">
        <v>23</v>
      </c>
      <c r="D85" s="51" t="s">
        <v>21</v>
      </c>
      <c r="E85" s="51" t="s">
        <v>75</v>
      </c>
      <c r="F85" s="70">
        <v>134</v>
      </c>
      <c r="G85" s="68">
        <v>129</v>
      </c>
      <c r="H85" s="70">
        <v>137</v>
      </c>
      <c r="I85" s="70">
        <v>140</v>
      </c>
      <c r="J85" s="70">
        <v>143</v>
      </c>
      <c r="K85" s="74">
        <v>130</v>
      </c>
      <c r="L85" s="68">
        <v>3500</v>
      </c>
      <c r="M85" s="71">
        <f t="shared" si="6"/>
        <v>-14000</v>
      </c>
      <c r="N85" s="72">
        <f t="shared" si="7"/>
        <v>-2.9850746268656714</v>
      </c>
    </row>
    <row r="86" spans="1:14" ht="15" customHeight="1">
      <c r="A86" s="68">
        <v>3</v>
      </c>
      <c r="B86" s="69">
        <v>43248</v>
      </c>
      <c r="C86" s="68" t="s">
        <v>23</v>
      </c>
      <c r="D86" s="51" t="s">
        <v>21</v>
      </c>
      <c r="E86" s="51" t="s">
        <v>124</v>
      </c>
      <c r="F86" s="70">
        <v>500</v>
      </c>
      <c r="G86" s="68">
        <v>485</v>
      </c>
      <c r="H86" s="70">
        <v>510</v>
      </c>
      <c r="I86" s="70">
        <v>520</v>
      </c>
      <c r="J86" s="70">
        <v>530</v>
      </c>
      <c r="K86" s="74">
        <v>485</v>
      </c>
      <c r="L86" s="68">
        <v>1100</v>
      </c>
      <c r="M86" s="71">
        <f t="shared" si="6"/>
        <v>-16500</v>
      </c>
      <c r="N86" s="72">
        <f t="shared" si="7"/>
        <v>-3</v>
      </c>
    </row>
    <row r="87" spans="1:14" ht="15" customHeight="1">
      <c r="A87" s="68">
        <v>4</v>
      </c>
      <c r="B87" s="69">
        <v>43248</v>
      </c>
      <c r="C87" s="68" t="s">
        <v>23</v>
      </c>
      <c r="D87" s="51" t="s">
        <v>21</v>
      </c>
      <c r="E87" s="51" t="s">
        <v>24</v>
      </c>
      <c r="F87" s="70">
        <v>88.5</v>
      </c>
      <c r="G87" s="68">
        <v>83</v>
      </c>
      <c r="H87" s="70">
        <v>92</v>
      </c>
      <c r="I87" s="70">
        <v>95</v>
      </c>
      <c r="J87" s="70">
        <v>98</v>
      </c>
      <c r="K87" s="74">
        <v>83</v>
      </c>
      <c r="L87" s="68">
        <v>3500</v>
      </c>
      <c r="M87" s="71">
        <f t="shared" si="6"/>
        <v>-19250</v>
      </c>
      <c r="N87" s="72">
        <f t="shared" si="7"/>
        <v>-6.214689265536723</v>
      </c>
    </row>
    <row r="88" spans="1:14" ht="15" customHeight="1">
      <c r="A88" s="68">
        <v>5</v>
      </c>
      <c r="B88" s="69">
        <v>43245</v>
      </c>
      <c r="C88" s="68" t="s">
        <v>23</v>
      </c>
      <c r="D88" s="51" t="s">
        <v>21</v>
      </c>
      <c r="E88" s="51" t="s">
        <v>123</v>
      </c>
      <c r="F88" s="70">
        <v>391</v>
      </c>
      <c r="G88" s="68">
        <v>375</v>
      </c>
      <c r="H88" s="70">
        <v>401</v>
      </c>
      <c r="I88" s="70">
        <v>411</v>
      </c>
      <c r="J88" s="70">
        <v>421</v>
      </c>
      <c r="K88" s="74">
        <v>401</v>
      </c>
      <c r="L88" s="68">
        <v>750</v>
      </c>
      <c r="M88" s="71">
        <f t="shared" si="6"/>
        <v>7500</v>
      </c>
      <c r="N88" s="72">
        <f t="shared" si="7"/>
        <v>2.557544757033248</v>
      </c>
    </row>
    <row r="89" spans="1:14" ht="15" customHeight="1">
      <c r="A89" s="68">
        <v>6</v>
      </c>
      <c r="B89" s="69">
        <v>43244</v>
      </c>
      <c r="C89" s="68" t="s">
        <v>23</v>
      </c>
      <c r="D89" s="51" t="s">
        <v>21</v>
      </c>
      <c r="E89" s="51" t="s">
        <v>92</v>
      </c>
      <c r="F89" s="70">
        <v>266.5</v>
      </c>
      <c r="G89" s="68">
        <v>261</v>
      </c>
      <c r="H89" s="70">
        <v>269</v>
      </c>
      <c r="I89" s="70">
        <v>272</v>
      </c>
      <c r="J89" s="70">
        <v>275</v>
      </c>
      <c r="K89" s="74">
        <v>269</v>
      </c>
      <c r="L89" s="68">
        <v>3000</v>
      </c>
      <c r="M89" s="71">
        <f t="shared" si="6"/>
        <v>7500</v>
      </c>
      <c r="N89" s="72">
        <f t="shared" si="7"/>
        <v>0.9380863039399625</v>
      </c>
    </row>
    <row r="90" spans="1:14" ht="15" customHeight="1">
      <c r="A90" s="68">
        <v>7</v>
      </c>
      <c r="B90" s="69">
        <v>43243</v>
      </c>
      <c r="C90" s="68" t="s">
        <v>23</v>
      </c>
      <c r="D90" s="51" t="s">
        <v>21</v>
      </c>
      <c r="E90" s="51" t="s">
        <v>107</v>
      </c>
      <c r="F90" s="70">
        <v>68</v>
      </c>
      <c r="G90" s="68">
        <v>66</v>
      </c>
      <c r="H90" s="70">
        <v>69</v>
      </c>
      <c r="I90" s="70">
        <v>70</v>
      </c>
      <c r="J90" s="70">
        <v>71</v>
      </c>
      <c r="K90" s="74">
        <v>66</v>
      </c>
      <c r="L90" s="68">
        <v>10000</v>
      </c>
      <c r="M90" s="71">
        <f t="shared" si="6"/>
        <v>-20000</v>
      </c>
      <c r="N90" s="72">
        <f t="shared" si="7"/>
        <v>-2.941176470588235</v>
      </c>
    </row>
    <row r="91" spans="1:14" ht="15" customHeight="1">
      <c r="A91" s="68">
        <v>8</v>
      </c>
      <c r="B91" s="69">
        <v>43242</v>
      </c>
      <c r="C91" s="68" t="s">
        <v>23</v>
      </c>
      <c r="D91" s="51" t="s">
        <v>21</v>
      </c>
      <c r="E91" s="51" t="s">
        <v>71</v>
      </c>
      <c r="F91" s="70">
        <v>139</v>
      </c>
      <c r="G91" s="68">
        <v>136</v>
      </c>
      <c r="H91" s="70">
        <v>140.5</v>
      </c>
      <c r="I91" s="70">
        <v>142</v>
      </c>
      <c r="J91" s="70">
        <v>143.5</v>
      </c>
      <c r="K91" s="74">
        <v>143.5</v>
      </c>
      <c r="L91" s="68">
        <v>7000</v>
      </c>
      <c r="M91" s="71">
        <f t="shared" si="6"/>
        <v>31500</v>
      </c>
      <c r="N91" s="72">
        <f t="shared" si="7"/>
        <v>3.2374100719424463</v>
      </c>
    </row>
    <row r="92" spans="1:14" ht="15" customHeight="1">
      <c r="A92" s="68">
        <v>9</v>
      </c>
      <c r="B92" s="69">
        <v>43241</v>
      </c>
      <c r="C92" s="68" t="s">
        <v>23</v>
      </c>
      <c r="D92" s="51" t="s">
        <v>21</v>
      </c>
      <c r="E92" s="51" t="s">
        <v>122</v>
      </c>
      <c r="F92" s="70">
        <v>1170</v>
      </c>
      <c r="G92" s="68">
        <v>1152</v>
      </c>
      <c r="H92" s="70">
        <v>1180</v>
      </c>
      <c r="I92" s="70">
        <v>1190</v>
      </c>
      <c r="J92" s="70">
        <v>1200</v>
      </c>
      <c r="K92" s="74">
        <v>1200</v>
      </c>
      <c r="L92" s="68">
        <v>800</v>
      </c>
      <c r="M92" s="71">
        <f t="shared" si="6"/>
        <v>24000</v>
      </c>
      <c r="N92" s="72">
        <f t="shared" si="7"/>
        <v>2.5641025641025643</v>
      </c>
    </row>
    <row r="93" spans="1:14" ht="15" customHeight="1">
      <c r="A93" s="68">
        <v>10</v>
      </c>
      <c r="B93" s="69">
        <v>43237</v>
      </c>
      <c r="C93" s="68" t="s">
        <v>23</v>
      </c>
      <c r="D93" s="51" t="s">
        <v>21</v>
      </c>
      <c r="E93" s="51" t="s">
        <v>120</v>
      </c>
      <c r="F93" s="70">
        <v>225</v>
      </c>
      <c r="G93" s="68">
        <v>219</v>
      </c>
      <c r="H93" s="70">
        <v>228</v>
      </c>
      <c r="I93" s="70">
        <v>231</v>
      </c>
      <c r="J93" s="70">
        <v>234</v>
      </c>
      <c r="K93" s="74">
        <v>219</v>
      </c>
      <c r="L93" s="68">
        <v>3000</v>
      </c>
      <c r="M93" s="71">
        <f aca="true" t="shared" si="8" ref="M93:M99">IF(D93="BUY",(K93-F93)*(L93),(F93-K93)*(L93))</f>
        <v>-18000</v>
      </c>
      <c r="N93" s="72">
        <f aca="true" t="shared" si="9" ref="N93:N99">M93/(L93)/F93%</f>
        <v>-2.6666666666666665</v>
      </c>
    </row>
    <row r="94" spans="1:14" ht="15" customHeight="1">
      <c r="A94" s="68">
        <v>11</v>
      </c>
      <c r="B94" s="69">
        <v>43237</v>
      </c>
      <c r="C94" s="68" t="s">
        <v>23</v>
      </c>
      <c r="D94" s="51" t="s">
        <v>21</v>
      </c>
      <c r="E94" s="51" t="s">
        <v>121</v>
      </c>
      <c r="F94" s="70">
        <v>2050</v>
      </c>
      <c r="G94" s="68">
        <v>2015</v>
      </c>
      <c r="H94" s="70">
        <v>2070</v>
      </c>
      <c r="I94" s="70">
        <v>2090</v>
      </c>
      <c r="J94" s="70">
        <v>2110</v>
      </c>
      <c r="K94" s="74">
        <v>2090</v>
      </c>
      <c r="L94" s="68">
        <v>500</v>
      </c>
      <c r="M94" s="71">
        <f t="shared" si="8"/>
        <v>20000</v>
      </c>
      <c r="N94" s="72">
        <f t="shared" si="9"/>
        <v>1.951219512195122</v>
      </c>
    </row>
    <row r="95" spans="1:14" ht="15" customHeight="1">
      <c r="A95" s="68">
        <v>12</v>
      </c>
      <c r="B95" s="69">
        <v>43236</v>
      </c>
      <c r="C95" s="68" t="s">
        <v>23</v>
      </c>
      <c r="D95" s="51" t="s">
        <v>21</v>
      </c>
      <c r="E95" s="51" t="s">
        <v>92</v>
      </c>
      <c r="F95" s="70">
        <v>445</v>
      </c>
      <c r="G95" s="68">
        <v>438</v>
      </c>
      <c r="H95" s="70">
        <v>449</v>
      </c>
      <c r="I95" s="70">
        <v>453</v>
      </c>
      <c r="J95" s="70">
        <v>457</v>
      </c>
      <c r="K95" s="74">
        <v>457</v>
      </c>
      <c r="L95" s="68">
        <v>3000</v>
      </c>
      <c r="M95" s="71">
        <f t="shared" si="8"/>
        <v>36000</v>
      </c>
      <c r="N95" s="72">
        <f t="shared" si="9"/>
        <v>2.696629213483146</v>
      </c>
    </row>
    <row r="96" spans="1:14" ht="15" customHeight="1">
      <c r="A96" s="68">
        <v>13</v>
      </c>
      <c r="B96" s="69">
        <v>43227</v>
      </c>
      <c r="C96" s="68" t="s">
        <v>23</v>
      </c>
      <c r="D96" s="51" t="s">
        <v>21</v>
      </c>
      <c r="E96" s="51" t="s">
        <v>119</v>
      </c>
      <c r="F96" s="70">
        <v>345</v>
      </c>
      <c r="G96" s="68">
        <v>338</v>
      </c>
      <c r="H96" s="70">
        <v>349</v>
      </c>
      <c r="I96" s="70">
        <v>353</v>
      </c>
      <c r="J96" s="70">
        <v>357</v>
      </c>
      <c r="K96" s="74">
        <v>349</v>
      </c>
      <c r="L96" s="68">
        <v>2667</v>
      </c>
      <c r="M96" s="71">
        <f t="shared" si="8"/>
        <v>10668</v>
      </c>
      <c r="N96" s="72">
        <f t="shared" si="9"/>
        <v>1.1594202898550725</v>
      </c>
    </row>
    <row r="97" spans="1:14" ht="15" customHeight="1">
      <c r="A97" s="68">
        <v>14</v>
      </c>
      <c r="B97" s="69">
        <v>43223</v>
      </c>
      <c r="C97" s="68" t="s">
        <v>23</v>
      </c>
      <c r="D97" s="51" t="s">
        <v>21</v>
      </c>
      <c r="E97" s="51" t="s">
        <v>57</v>
      </c>
      <c r="F97" s="70">
        <v>650</v>
      </c>
      <c r="G97" s="68">
        <v>639</v>
      </c>
      <c r="H97" s="70">
        <v>656</v>
      </c>
      <c r="I97" s="70">
        <v>662</v>
      </c>
      <c r="J97" s="70">
        <v>668</v>
      </c>
      <c r="K97" s="74">
        <v>656</v>
      </c>
      <c r="L97" s="68">
        <v>1500</v>
      </c>
      <c r="M97" s="71">
        <f t="shared" si="8"/>
        <v>9000</v>
      </c>
      <c r="N97" s="72">
        <f t="shared" si="9"/>
        <v>0.9230769230769231</v>
      </c>
    </row>
    <row r="98" spans="1:14" ht="15" customHeight="1">
      <c r="A98" s="68">
        <v>15</v>
      </c>
      <c r="B98" s="69">
        <v>43222</v>
      </c>
      <c r="C98" s="68" t="s">
        <v>23</v>
      </c>
      <c r="D98" s="51" t="s">
        <v>53</v>
      </c>
      <c r="E98" s="51" t="s">
        <v>67</v>
      </c>
      <c r="F98" s="70">
        <v>8800</v>
      </c>
      <c r="G98" s="68">
        <v>8950</v>
      </c>
      <c r="H98" s="70">
        <v>8700</v>
      </c>
      <c r="I98" s="70">
        <v>8600</v>
      </c>
      <c r="J98" s="70">
        <v>8500</v>
      </c>
      <c r="K98" s="74">
        <v>8707</v>
      </c>
      <c r="L98" s="68">
        <v>75</v>
      </c>
      <c r="M98" s="71">
        <f t="shared" si="8"/>
        <v>6975</v>
      </c>
      <c r="N98" s="72">
        <f t="shared" si="9"/>
        <v>1.0568181818181819</v>
      </c>
    </row>
    <row r="99" spans="1:14" ht="15" customHeight="1">
      <c r="A99" s="68">
        <v>16</v>
      </c>
      <c r="B99" s="69">
        <v>43222</v>
      </c>
      <c r="C99" s="68" t="s">
        <v>23</v>
      </c>
      <c r="D99" s="68" t="s">
        <v>21</v>
      </c>
      <c r="E99" s="51" t="s">
        <v>118</v>
      </c>
      <c r="F99" s="70">
        <v>1285</v>
      </c>
      <c r="G99" s="68">
        <v>1268</v>
      </c>
      <c r="H99" s="70">
        <v>1295</v>
      </c>
      <c r="I99" s="70">
        <v>1305</v>
      </c>
      <c r="J99" s="70">
        <v>1315</v>
      </c>
      <c r="K99" s="70">
        <v>1268</v>
      </c>
      <c r="L99" s="68">
        <v>800</v>
      </c>
      <c r="M99" s="71">
        <f t="shared" si="8"/>
        <v>-13600</v>
      </c>
      <c r="N99" s="72">
        <f t="shared" si="9"/>
        <v>-1.3229571984435797</v>
      </c>
    </row>
    <row r="100" spans="1:14" ht="15" customHeight="1">
      <c r="A100" s="9" t="s">
        <v>25</v>
      </c>
      <c r="B100" s="10"/>
      <c r="C100" s="11"/>
      <c r="D100" s="12"/>
      <c r="E100" s="13"/>
      <c r="F100" s="13"/>
      <c r="G100" s="14"/>
      <c r="H100" s="15"/>
      <c r="I100" s="15"/>
      <c r="J100" s="15"/>
      <c r="K100" s="16"/>
      <c r="L100" s="17"/>
      <c r="M100" s="40"/>
      <c r="N100" s="67"/>
    </row>
    <row r="101" spans="1:12" ht="15" customHeight="1">
      <c r="A101" s="9" t="s">
        <v>26</v>
      </c>
      <c r="B101" s="19"/>
      <c r="C101" s="11"/>
      <c r="D101" s="12"/>
      <c r="E101" s="13"/>
      <c r="F101" s="13"/>
      <c r="G101" s="14"/>
      <c r="H101" s="13"/>
      <c r="I101" s="13"/>
      <c r="J101" s="13"/>
      <c r="K101" s="16"/>
      <c r="L101" s="17"/>
    </row>
    <row r="102" spans="1:14" ht="15" customHeight="1">
      <c r="A102" s="9" t="s">
        <v>26</v>
      </c>
      <c r="B102" s="19"/>
      <c r="C102" s="20"/>
      <c r="D102" s="21"/>
      <c r="E102" s="22"/>
      <c r="F102" s="22"/>
      <c r="G102" s="23"/>
      <c r="H102" s="22"/>
      <c r="I102" s="22"/>
      <c r="J102" s="22"/>
      <c r="K102" s="22"/>
      <c r="L102" s="17"/>
      <c r="M102" s="17"/>
      <c r="N102" s="17"/>
    </row>
    <row r="103" spans="1:14" ht="15" customHeight="1" thickBot="1">
      <c r="A103" s="24"/>
      <c r="B103" s="19"/>
      <c r="C103" s="22"/>
      <c r="D103" s="22"/>
      <c r="E103" s="22"/>
      <c r="F103" s="25"/>
      <c r="G103" s="26"/>
      <c r="H103" s="27" t="s">
        <v>27</v>
      </c>
      <c r="I103" s="27"/>
      <c r="J103" s="28"/>
      <c r="K103" s="28"/>
      <c r="L103" s="17"/>
      <c r="M103" s="63" t="s">
        <v>72</v>
      </c>
      <c r="N103" s="64" t="s">
        <v>68</v>
      </c>
    </row>
    <row r="104" spans="1:12" ht="15" customHeight="1">
      <c r="A104" s="24"/>
      <c r="B104" s="19"/>
      <c r="C104" s="77" t="s">
        <v>28</v>
      </c>
      <c r="D104" s="77"/>
      <c r="E104" s="29">
        <v>16</v>
      </c>
      <c r="F104" s="30">
        <f>F105+F106+F107+F108+F109+F110</f>
        <v>100</v>
      </c>
      <c r="G104" s="31">
        <v>16</v>
      </c>
      <c r="H104" s="32">
        <f>G105/G104%</f>
        <v>62.5</v>
      </c>
      <c r="I104" s="32"/>
      <c r="J104" s="32"/>
      <c r="L104" s="17"/>
    </row>
    <row r="105" spans="1:14" ht="15" customHeight="1">
      <c r="A105" s="24"/>
      <c r="B105" s="19"/>
      <c r="C105" s="78" t="s">
        <v>29</v>
      </c>
      <c r="D105" s="78"/>
      <c r="E105" s="33">
        <v>10</v>
      </c>
      <c r="F105" s="34">
        <f>(E105/E104)*100</f>
        <v>62.5</v>
      </c>
      <c r="G105" s="31">
        <v>10</v>
      </c>
      <c r="H105" s="28"/>
      <c r="I105" s="28"/>
      <c r="J105" s="22"/>
      <c r="K105" s="28"/>
      <c r="M105" s="22"/>
      <c r="N105" s="22"/>
    </row>
    <row r="106" spans="1:14" ht="15" customHeight="1">
      <c r="A106" s="35"/>
      <c r="B106" s="19"/>
      <c r="C106" s="78" t="s">
        <v>31</v>
      </c>
      <c r="D106" s="78"/>
      <c r="E106" s="33">
        <v>0</v>
      </c>
      <c r="F106" s="34">
        <f>(E106/E104)*100</f>
        <v>0</v>
      </c>
      <c r="G106" s="36"/>
      <c r="H106" s="31"/>
      <c r="I106" s="31"/>
      <c r="J106" s="22"/>
      <c r="K106" s="28"/>
      <c r="L106" s="17"/>
      <c r="M106" s="20"/>
      <c r="N106" s="20"/>
    </row>
    <row r="107" spans="1:14" ht="15" customHeight="1">
      <c r="A107" s="35"/>
      <c r="B107" s="19"/>
      <c r="C107" s="78" t="s">
        <v>32</v>
      </c>
      <c r="D107" s="78"/>
      <c r="E107" s="33">
        <v>0</v>
      </c>
      <c r="F107" s="34">
        <f>(E107/E104)*100</f>
        <v>0</v>
      </c>
      <c r="G107" s="36"/>
      <c r="H107" s="31"/>
      <c r="I107" s="31"/>
      <c r="J107" s="22"/>
      <c r="K107" s="28"/>
      <c r="L107" s="17"/>
      <c r="M107" s="17"/>
      <c r="N107" s="17"/>
    </row>
    <row r="108" spans="1:14" ht="15" customHeight="1">
      <c r="A108" s="35"/>
      <c r="B108" s="19"/>
      <c r="C108" s="78" t="s">
        <v>33</v>
      </c>
      <c r="D108" s="78"/>
      <c r="E108" s="33">
        <v>6</v>
      </c>
      <c r="F108" s="34">
        <f>(E108/E104)*100</f>
        <v>37.5</v>
      </c>
      <c r="G108" s="36"/>
      <c r="H108" s="22" t="s">
        <v>34</v>
      </c>
      <c r="I108" s="22"/>
      <c r="J108" s="37"/>
      <c r="K108" s="28"/>
      <c r="L108" s="17"/>
      <c r="M108" s="17"/>
      <c r="N108" s="17"/>
    </row>
    <row r="109" spans="1:14" ht="15" customHeight="1">
      <c r="A109" s="35"/>
      <c r="B109" s="19"/>
      <c r="C109" s="78" t="s">
        <v>35</v>
      </c>
      <c r="D109" s="78"/>
      <c r="E109" s="33">
        <v>0</v>
      </c>
      <c r="F109" s="34">
        <v>0</v>
      </c>
      <c r="G109" s="36"/>
      <c r="H109" s="22"/>
      <c r="I109" s="22"/>
      <c r="J109" s="37"/>
      <c r="K109" s="28"/>
      <c r="L109" s="17"/>
      <c r="M109" s="17"/>
      <c r="N109" s="17"/>
    </row>
    <row r="110" spans="1:14" ht="15" customHeight="1" thickBot="1">
      <c r="A110" s="35"/>
      <c r="B110" s="19"/>
      <c r="C110" s="87" t="s">
        <v>36</v>
      </c>
      <c r="D110" s="87"/>
      <c r="E110" s="38"/>
      <c r="F110" s="39">
        <f>(E110/E104)*100</f>
        <v>0</v>
      </c>
      <c r="G110" s="36"/>
      <c r="H110" s="22"/>
      <c r="I110" s="22"/>
      <c r="M110" s="17"/>
      <c r="N110" s="17"/>
    </row>
    <row r="111" spans="1:14" ht="15" customHeight="1">
      <c r="A111" s="41" t="s">
        <v>37</v>
      </c>
      <c r="B111" s="10"/>
      <c r="C111" s="11"/>
      <c r="D111" s="11"/>
      <c r="E111" s="13"/>
      <c r="F111" s="13"/>
      <c r="G111" s="42"/>
      <c r="H111" s="43"/>
      <c r="I111" s="43"/>
      <c r="J111" s="43"/>
      <c r="K111" s="13"/>
      <c r="L111" s="17"/>
      <c r="M111" s="40"/>
      <c r="N111" s="40"/>
    </row>
    <row r="112" spans="1:14" ht="15" customHeight="1">
      <c r="A112" s="12" t="s">
        <v>38</v>
      </c>
      <c r="B112" s="10"/>
      <c r="C112" s="44"/>
      <c r="D112" s="45"/>
      <c r="E112" s="46"/>
      <c r="F112" s="43"/>
      <c r="G112" s="42"/>
      <c r="H112" s="43"/>
      <c r="I112" s="43"/>
      <c r="J112" s="43"/>
      <c r="K112" s="13"/>
      <c r="L112" s="17"/>
      <c r="M112" s="24"/>
      <c r="N112" s="24"/>
    </row>
    <row r="113" spans="1:14" ht="15" customHeight="1">
      <c r="A113" s="12" t="s">
        <v>39</v>
      </c>
      <c r="B113" s="10"/>
      <c r="C113" s="11"/>
      <c r="D113" s="45"/>
      <c r="E113" s="46"/>
      <c r="F113" s="43"/>
      <c r="G113" s="42"/>
      <c r="H113" s="47"/>
      <c r="I113" s="47"/>
      <c r="J113" s="47"/>
      <c r="K113" s="13"/>
      <c r="L113" s="17"/>
      <c r="M113" s="17"/>
      <c r="N113" s="17"/>
    </row>
    <row r="114" spans="1:14" ht="15" customHeight="1">
      <c r="A114" s="12" t="s">
        <v>40</v>
      </c>
      <c r="B114" s="44"/>
      <c r="C114" s="11"/>
      <c r="D114" s="45"/>
      <c r="E114" s="46"/>
      <c r="F114" s="43"/>
      <c r="G114" s="48"/>
      <c r="H114" s="47"/>
      <c r="I114" s="47"/>
      <c r="J114" s="47"/>
      <c r="K114" s="13"/>
      <c r="L114" s="17"/>
      <c r="M114" s="17"/>
      <c r="N114" s="17"/>
    </row>
    <row r="115" spans="1:14" ht="15" customHeight="1" thickBot="1">
      <c r="A115" s="12" t="s">
        <v>41</v>
      </c>
      <c r="B115" s="35"/>
      <c r="C115" s="11"/>
      <c r="D115" s="49"/>
      <c r="E115" s="43"/>
      <c r="F115" s="43"/>
      <c r="G115" s="48"/>
      <c r="H115" s="47"/>
      <c r="I115" s="47"/>
      <c r="J115" s="47"/>
      <c r="K115" s="43"/>
      <c r="L115" s="17"/>
      <c r="M115" s="17"/>
      <c r="N115" s="17"/>
    </row>
    <row r="116" spans="1:14" ht="15" customHeight="1" thickBot="1">
      <c r="A116" s="84" t="s">
        <v>0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4" ht="15" customHeight="1" thickBo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5" customHeight="1">
      <c r="A119" s="85" t="s">
        <v>1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1:14" ht="15" customHeight="1">
      <c r="A120" s="85" t="s">
        <v>2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ht="15" customHeight="1" thickBot="1">
      <c r="A121" s="86" t="s">
        <v>3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ht="15" customHeight="1">
      <c r="A122" s="79" t="s">
        <v>112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1:14" ht="15" customHeight="1">
      <c r="A123" s="79" t="s">
        <v>5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1:14" ht="15" customHeight="1">
      <c r="A124" s="82" t="s">
        <v>6</v>
      </c>
      <c r="B124" s="75" t="s">
        <v>7</v>
      </c>
      <c r="C124" s="75" t="s">
        <v>8</v>
      </c>
      <c r="D124" s="82" t="s">
        <v>9</v>
      </c>
      <c r="E124" s="75" t="s">
        <v>10</v>
      </c>
      <c r="F124" s="75" t="s">
        <v>11</v>
      </c>
      <c r="G124" s="75" t="s">
        <v>12</v>
      </c>
      <c r="H124" s="75" t="s">
        <v>13</v>
      </c>
      <c r="I124" s="75" t="s">
        <v>14</v>
      </c>
      <c r="J124" s="75" t="s">
        <v>15</v>
      </c>
      <c r="K124" s="80" t="s">
        <v>16</v>
      </c>
      <c r="L124" s="75" t="s">
        <v>17</v>
      </c>
      <c r="M124" s="75" t="s">
        <v>18</v>
      </c>
      <c r="N124" s="75" t="s">
        <v>19</v>
      </c>
    </row>
    <row r="125" spans="1:14" ht="15" customHeight="1">
      <c r="A125" s="83"/>
      <c r="B125" s="76"/>
      <c r="C125" s="76"/>
      <c r="D125" s="83"/>
      <c r="E125" s="76"/>
      <c r="F125" s="76"/>
      <c r="G125" s="76"/>
      <c r="H125" s="76"/>
      <c r="I125" s="76"/>
      <c r="J125" s="76"/>
      <c r="K125" s="81"/>
      <c r="L125" s="76"/>
      <c r="M125" s="76"/>
      <c r="N125" s="76"/>
    </row>
    <row r="126" spans="1:14" s="73" customFormat="1" ht="15" customHeight="1">
      <c r="A126" s="68">
        <v>1</v>
      </c>
      <c r="B126" s="69">
        <v>43220</v>
      </c>
      <c r="C126" s="68" t="s">
        <v>23</v>
      </c>
      <c r="D126" s="68" t="s">
        <v>21</v>
      </c>
      <c r="E126" s="51" t="s">
        <v>109</v>
      </c>
      <c r="F126" s="70">
        <v>89</v>
      </c>
      <c r="G126" s="68">
        <v>85</v>
      </c>
      <c r="H126" s="70">
        <v>91</v>
      </c>
      <c r="I126" s="70">
        <v>93</v>
      </c>
      <c r="J126" s="70">
        <v>95</v>
      </c>
      <c r="K126" s="74" t="s">
        <v>116</v>
      </c>
      <c r="L126" s="68">
        <v>7000</v>
      </c>
      <c r="M126" s="71">
        <v>0</v>
      </c>
      <c r="N126" s="72">
        <v>0</v>
      </c>
    </row>
    <row r="127" spans="1:14" s="73" customFormat="1" ht="15" customHeight="1">
      <c r="A127" s="68">
        <v>2</v>
      </c>
      <c r="B127" s="69">
        <v>43220</v>
      </c>
      <c r="C127" s="68" t="s">
        <v>23</v>
      </c>
      <c r="D127" s="68" t="s">
        <v>21</v>
      </c>
      <c r="E127" s="51" t="s">
        <v>52</v>
      </c>
      <c r="F127" s="70">
        <v>363</v>
      </c>
      <c r="G127" s="68">
        <v>354</v>
      </c>
      <c r="H127" s="70">
        <v>368</v>
      </c>
      <c r="I127" s="70">
        <v>373</v>
      </c>
      <c r="J127" s="70">
        <v>378</v>
      </c>
      <c r="K127" s="70">
        <v>368</v>
      </c>
      <c r="L127" s="68">
        <v>1750</v>
      </c>
      <c r="M127" s="71">
        <f aca="true" t="shared" si="10" ref="M127:M133">IF(D127="BUY",(K127-F127)*(L127),(F127-K127)*(L127))</f>
        <v>8750</v>
      </c>
      <c r="N127" s="72">
        <f aca="true" t="shared" si="11" ref="N127:N133">M127/(L127)/F127%</f>
        <v>1.3774104683195594</v>
      </c>
    </row>
    <row r="128" spans="1:14" s="73" customFormat="1" ht="15" customHeight="1">
      <c r="A128" s="68">
        <v>3</v>
      </c>
      <c r="B128" s="69">
        <v>43216</v>
      </c>
      <c r="C128" s="68" t="s">
        <v>23</v>
      </c>
      <c r="D128" s="68" t="s">
        <v>21</v>
      </c>
      <c r="E128" s="51" t="s">
        <v>52</v>
      </c>
      <c r="F128" s="70">
        <v>340</v>
      </c>
      <c r="G128" s="68">
        <v>328</v>
      </c>
      <c r="H128" s="70">
        <v>348</v>
      </c>
      <c r="I128" s="70">
        <v>354</v>
      </c>
      <c r="J128" s="70">
        <v>362</v>
      </c>
      <c r="K128" s="70">
        <v>354</v>
      </c>
      <c r="L128" s="68">
        <v>1750</v>
      </c>
      <c r="M128" s="71">
        <f t="shared" si="10"/>
        <v>24500</v>
      </c>
      <c r="N128" s="72">
        <f t="shared" si="11"/>
        <v>4.11764705882353</v>
      </c>
    </row>
    <row r="129" spans="1:14" s="73" customFormat="1" ht="15" customHeight="1">
      <c r="A129" s="68">
        <v>4</v>
      </c>
      <c r="B129" s="69">
        <v>43215</v>
      </c>
      <c r="C129" s="68" t="s">
        <v>23</v>
      </c>
      <c r="D129" s="68" t="s">
        <v>21</v>
      </c>
      <c r="E129" s="68" t="s">
        <v>71</v>
      </c>
      <c r="F129" s="70">
        <v>164</v>
      </c>
      <c r="G129" s="68">
        <v>162</v>
      </c>
      <c r="H129" s="70">
        <v>165</v>
      </c>
      <c r="I129" s="70">
        <v>166</v>
      </c>
      <c r="J129" s="70">
        <v>167</v>
      </c>
      <c r="K129" s="70">
        <v>166</v>
      </c>
      <c r="L129" s="68">
        <v>7000</v>
      </c>
      <c r="M129" s="71">
        <f t="shared" si="10"/>
        <v>14000</v>
      </c>
      <c r="N129" s="72">
        <f t="shared" si="11"/>
        <v>1.2195121951219512</v>
      </c>
    </row>
    <row r="130" spans="1:14" s="73" customFormat="1" ht="15" customHeight="1">
      <c r="A130" s="68">
        <v>5</v>
      </c>
      <c r="B130" s="69">
        <v>43215</v>
      </c>
      <c r="C130" s="68" t="s">
        <v>23</v>
      </c>
      <c r="D130" s="68" t="s">
        <v>21</v>
      </c>
      <c r="E130" s="68" t="s">
        <v>57</v>
      </c>
      <c r="F130" s="70">
        <v>613</v>
      </c>
      <c r="G130" s="68">
        <v>602</v>
      </c>
      <c r="H130" s="70">
        <v>619</v>
      </c>
      <c r="I130" s="70">
        <v>625</v>
      </c>
      <c r="J130" s="70">
        <v>631</v>
      </c>
      <c r="K130" s="70">
        <v>619</v>
      </c>
      <c r="L130" s="68">
        <v>1500</v>
      </c>
      <c r="M130" s="71">
        <f t="shared" si="10"/>
        <v>9000</v>
      </c>
      <c r="N130" s="72">
        <f t="shared" si="11"/>
        <v>0.9787928221859706</v>
      </c>
    </row>
    <row r="131" spans="1:14" s="73" customFormat="1" ht="15" customHeight="1">
      <c r="A131" s="68">
        <v>6</v>
      </c>
      <c r="B131" s="69">
        <v>43213</v>
      </c>
      <c r="C131" s="68" t="s">
        <v>23</v>
      </c>
      <c r="D131" s="68" t="s">
        <v>21</v>
      </c>
      <c r="E131" s="68" t="s">
        <v>115</v>
      </c>
      <c r="F131" s="70">
        <v>1205</v>
      </c>
      <c r="G131" s="68">
        <v>1275</v>
      </c>
      <c r="H131" s="70">
        <v>1220</v>
      </c>
      <c r="I131" s="70">
        <v>1235</v>
      </c>
      <c r="J131" s="70">
        <v>1250</v>
      </c>
      <c r="K131" s="70">
        <v>1275</v>
      </c>
      <c r="L131" s="68">
        <v>600</v>
      </c>
      <c r="M131" s="71">
        <f t="shared" si="10"/>
        <v>42000</v>
      </c>
      <c r="N131" s="72">
        <f t="shared" si="11"/>
        <v>5.809128630705394</v>
      </c>
    </row>
    <row r="132" spans="1:14" s="73" customFormat="1" ht="15" customHeight="1">
      <c r="A132" s="68">
        <v>7</v>
      </c>
      <c r="B132" s="69">
        <v>43210</v>
      </c>
      <c r="C132" s="68" t="s">
        <v>23</v>
      </c>
      <c r="D132" s="68" t="s">
        <v>21</v>
      </c>
      <c r="E132" s="68" t="s">
        <v>114</v>
      </c>
      <c r="F132" s="70">
        <v>984</v>
      </c>
      <c r="G132" s="68">
        <v>964</v>
      </c>
      <c r="H132" s="70">
        <v>994</v>
      </c>
      <c r="I132" s="70">
        <v>1004</v>
      </c>
      <c r="J132" s="70">
        <v>1014</v>
      </c>
      <c r="K132" s="70">
        <v>994</v>
      </c>
      <c r="L132" s="68">
        <v>1500</v>
      </c>
      <c r="M132" s="71">
        <f t="shared" si="10"/>
        <v>15000</v>
      </c>
      <c r="N132" s="72">
        <f t="shared" si="11"/>
        <v>1.016260162601626</v>
      </c>
    </row>
    <row r="133" spans="1:14" s="73" customFormat="1" ht="15" customHeight="1">
      <c r="A133" s="68">
        <v>8</v>
      </c>
      <c r="B133" s="69">
        <v>43207</v>
      </c>
      <c r="C133" s="68" t="s">
        <v>23</v>
      </c>
      <c r="D133" s="68" t="s">
        <v>21</v>
      </c>
      <c r="E133" s="68" t="s">
        <v>113</v>
      </c>
      <c r="F133" s="70">
        <v>631</v>
      </c>
      <c r="G133" s="68">
        <v>621</v>
      </c>
      <c r="H133" s="70">
        <v>641</v>
      </c>
      <c r="I133" s="70">
        <v>651</v>
      </c>
      <c r="J133" s="70">
        <v>661</v>
      </c>
      <c r="K133" s="70">
        <v>641</v>
      </c>
      <c r="L133" s="68">
        <v>1200</v>
      </c>
      <c r="M133" s="71">
        <f t="shared" si="10"/>
        <v>12000</v>
      </c>
      <c r="N133" s="72">
        <f t="shared" si="11"/>
        <v>1.5847860538827259</v>
      </c>
    </row>
    <row r="134" spans="1:14" ht="15" customHeight="1">
      <c r="A134" s="68">
        <v>9</v>
      </c>
      <c r="B134" s="52">
        <v>42838</v>
      </c>
      <c r="C134" s="51" t="s">
        <v>23</v>
      </c>
      <c r="D134" s="51" t="s">
        <v>21</v>
      </c>
      <c r="E134" s="51" t="s">
        <v>57</v>
      </c>
      <c r="F134" s="51">
        <v>545</v>
      </c>
      <c r="G134" s="51">
        <v>535</v>
      </c>
      <c r="H134" s="51">
        <v>551</v>
      </c>
      <c r="I134" s="51">
        <v>557</v>
      </c>
      <c r="J134" s="51">
        <v>563</v>
      </c>
      <c r="K134" s="51">
        <v>551</v>
      </c>
      <c r="L134" s="53">
        <v>1500</v>
      </c>
      <c r="M134" s="65">
        <f aca="true" t="shared" si="12" ref="M134:M140">IF(D134="BUY",(K134-F134)*(L134),(F134-K134)*(L134))</f>
        <v>9000</v>
      </c>
      <c r="N134" s="66">
        <f aca="true" t="shared" si="13" ref="N134:N140">M134/(L134)/F134%</f>
        <v>1.1009174311926606</v>
      </c>
    </row>
    <row r="135" spans="1:14" ht="15" customHeight="1">
      <c r="A135" s="68">
        <v>10</v>
      </c>
      <c r="B135" s="52">
        <v>42835</v>
      </c>
      <c r="C135" s="51" t="s">
        <v>23</v>
      </c>
      <c r="D135" s="51" t="s">
        <v>21</v>
      </c>
      <c r="E135" s="51" t="s">
        <v>80</v>
      </c>
      <c r="F135" s="51">
        <v>602</v>
      </c>
      <c r="G135" s="51">
        <v>588</v>
      </c>
      <c r="H135" s="51">
        <v>610</v>
      </c>
      <c r="I135" s="51">
        <v>617</v>
      </c>
      <c r="J135" s="51">
        <v>624</v>
      </c>
      <c r="K135" s="51">
        <v>610</v>
      </c>
      <c r="L135" s="53">
        <v>1061</v>
      </c>
      <c r="M135" s="65">
        <f t="shared" si="12"/>
        <v>8488</v>
      </c>
      <c r="N135" s="66">
        <f t="shared" si="13"/>
        <v>1.3289036544850499</v>
      </c>
    </row>
    <row r="136" spans="1:14" ht="15" customHeight="1">
      <c r="A136" s="68">
        <v>11</v>
      </c>
      <c r="B136" s="52">
        <v>42834</v>
      </c>
      <c r="C136" s="51" t="s">
        <v>23</v>
      </c>
      <c r="D136" s="51" t="s">
        <v>21</v>
      </c>
      <c r="E136" s="51" t="s">
        <v>109</v>
      </c>
      <c r="F136" s="51">
        <v>89</v>
      </c>
      <c r="G136" s="51">
        <v>87</v>
      </c>
      <c r="H136" s="51">
        <v>90</v>
      </c>
      <c r="I136" s="51">
        <v>91</v>
      </c>
      <c r="J136" s="51">
        <v>92</v>
      </c>
      <c r="K136" s="51">
        <v>90</v>
      </c>
      <c r="L136" s="53">
        <v>7500</v>
      </c>
      <c r="M136" s="65">
        <f t="shared" si="12"/>
        <v>7500</v>
      </c>
      <c r="N136" s="66">
        <f t="shared" si="13"/>
        <v>1.1235955056179776</v>
      </c>
    </row>
    <row r="137" spans="1:14" ht="15" customHeight="1">
      <c r="A137" s="68">
        <v>12</v>
      </c>
      <c r="B137" s="52">
        <v>42831</v>
      </c>
      <c r="C137" s="51" t="s">
        <v>23</v>
      </c>
      <c r="D137" s="51" t="s">
        <v>21</v>
      </c>
      <c r="E137" s="51" t="s">
        <v>67</v>
      </c>
      <c r="F137" s="51">
        <v>9230</v>
      </c>
      <c r="G137" s="51">
        <v>9070</v>
      </c>
      <c r="H137" s="51">
        <v>9330</v>
      </c>
      <c r="I137" s="51">
        <v>9430</v>
      </c>
      <c r="J137" s="51">
        <v>9530</v>
      </c>
      <c r="K137" s="51">
        <v>9330</v>
      </c>
      <c r="L137" s="53">
        <v>75</v>
      </c>
      <c r="M137" s="65">
        <f t="shared" si="12"/>
        <v>7500</v>
      </c>
      <c r="N137" s="66">
        <f t="shared" si="13"/>
        <v>1.0834236186348862</v>
      </c>
    </row>
    <row r="138" spans="1:14" ht="15" customHeight="1">
      <c r="A138" s="68">
        <v>13</v>
      </c>
      <c r="B138" s="52">
        <v>42831</v>
      </c>
      <c r="C138" s="51" t="s">
        <v>23</v>
      </c>
      <c r="D138" s="51" t="s">
        <v>21</v>
      </c>
      <c r="E138" s="51" t="s">
        <v>24</v>
      </c>
      <c r="F138" s="51">
        <v>100</v>
      </c>
      <c r="G138" s="51">
        <v>97</v>
      </c>
      <c r="H138" s="51">
        <v>102</v>
      </c>
      <c r="I138" s="51">
        <v>104</v>
      </c>
      <c r="J138" s="51">
        <v>106</v>
      </c>
      <c r="K138" s="51">
        <v>102</v>
      </c>
      <c r="L138" s="53">
        <v>4000</v>
      </c>
      <c r="M138" s="65">
        <f t="shared" si="12"/>
        <v>8000</v>
      </c>
      <c r="N138" s="66">
        <f t="shared" si="13"/>
        <v>2</v>
      </c>
    </row>
    <row r="139" spans="1:14" ht="15" customHeight="1">
      <c r="A139" s="68">
        <v>14</v>
      </c>
      <c r="B139" s="52">
        <v>42830</v>
      </c>
      <c r="C139" s="51" t="s">
        <v>23</v>
      </c>
      <c r="D139" s="51" t="s">
        <v>21</v>
      </c>
      <c r="E139" s="51" t="s">
        <v>57</v>
      </c>
      <c r="F139" s="51">
        <v>540</v>
      </c>
      <c r="G139" s="51">
        <v>530</v>
      </c>
      <c r="H139" s="51">
        <v>546</v>
      </c>
      <c r="I139" s="51">
        <v>552</v>
      </c>
      <c r="J139" s="51">
        <v>558</v>
      </c>
      <c r="K139" s="51">
        <v>546</v>
      </c>
      <c r="L139" s="53">
        <v>1500</v>
      </c>
      <c r="M139" s="65">
        <f t="shared" si="12"/>
        <v>9000</v>
      </c>
      <c r="N139" s="66">
        <f t="shared" si="13"/>
        <v>1.111111111111111</v>
      </c>
    </row>
    <row r="140" spans="1:14" ht="15" customHeight="1">
      <c r="A140" s="68">
        <v>15</v>
      </c>
      <c r="B140" s="52">
        <v>42827</v>
      </c>
      <c r="C140" s="51" t="s">
        <v>23</v>
      </c>
      <c r="D140" s="51" t="s">
        <v>21</v>
      </c>
      <c r="E140" s="51" t="s">
        <v>75</v>
      </c>
      <c r="F140" s="51">
        <v>148</v>
      </c>
      <c r="G140" s="51">
        <v>144</v>
      </c>
      <c r="H140" s="51">
        <v>150.5</v>
      </c>
      <c r="I140" s="51">
        <v>153</v>
      </c>
      <c r="J140" s="51">
        <v>155.5</v>
      </c>
      <c r="K140" s="51">
        <v>153</v>
      </c>
      <c r="L140" s="53">
        <v>3500</v>
      </c>
      <c r="M140" s="65">
        <f t="shared" si="12"/>
        <v>17500</v>
      </c>
      <c r="N140" s="66">
        <f t="shared" si="13"/>
        <v>3.3783783783783785</v>
      </c>
    </row>
    <row r="141" spans="1:14" ht="15" customHeight="1">
      <c r="A141" s="9"/>
      <c r="B141" s="10"/>
      <c r="C141" s="11"/>
      <c r="D141" s="12"/>
      <c r="E141" s="13"/>
      <c r="F141" s="13"/>
      <c r="G141" s="14"/>
      <c r="H141" s="15"/>
      <c r="I141" s="15"/>
      <c r="J141" s="15"/>
      <c r="K141" s="16"/>
      <c r="M141" s="17"/>
      <c r="N141" s="40"/>
    </row>
    <row r="142" spans="1:13" ht="15" customHeight="1">
      <c r="A142" s="9" t="s">
        <v>26</v>
      </c>
      <c r="B142" s="19"/>
      <c r="C142" s="11"/>
      <c r="D142" s="12"/>
      <c r="E142" s="13"/>
      <c r="F142" s="13"/>
      <c r="H142" s="13"/>
      <c r="I142" s="13"/>
      <c r="J142" s="13"/>
      <c r="K142" s="16"/>
      <c r="M142" s="17"/>
    </row>
    <row r="143" spans="1:14" ht="15" customHeight="1">
      <c r="A143" s="9" t="s">
        <v>26</v>
      </c>
      <c r="B143" s="19"/>
      <c r="C143" s="20"/>
      <c r="D143" s="21"/>
      <c r="E143" s="22"/>
      <c r="F143" s="22"/>
      <c r="G143" s="23"/>
      <c r="H143" s="22"/>
      <c r="I143" s="22"/>
      <c r="J143" s="22"/>
      <c r="K143" s="22"/>
      <c r="L143" s="17"/>
      <c r="N143" s="17"/>
    </row>
    <row r="144" spans="1:14" ht="15" customHeight="1" thickBot="1">
      <c r="A144" s="24"/>
      <c r="B144" s="19"/>
      <c r="C144" s="22"/>
      <c r="D144" s="22"/>
      <c r="E144" s="22"/>
      <c r="F144" s="25"/>
      <c r="G144" s="26"/>
      <c r="H144" s="27" t="s">
        <v>27</v>
      </c>
      <c r="I144" s="27"/>
      <c r="J144" s="28"/>
      <c r="K144" s="28"/>
      <c r="L144" s="17"/>
      <c r="M144" s="63" t="s">
        <v>72</v>
      </c>
      <c r="N144" s="64" t="s">
        <v>68</v>
      </c>
    </row>
    <row r="145" spans="1:12" ht="15" customHeight="1">
      <c r="A145" s="24"/>
      <c r="B145" s="19"/>
      <c r="C145" s="77" t="s">
        <v>28</v>
      </c>
      <c r="D145" s="77"/>
      <c r="E145" s="29">
        <v>14</v>
      </c>
      <c r="F145" s="30">
        <v>100</v>
      </c>
      <c r="G145" s="31">
        <v>14</v>
      </c>
      <c r="H145" s="32">
        <f>G146/G145%</f>
        <v>99.99999999999999</v>
      </c>
      <c r="I145" s="32"/>
      <c r="J145" s="32"/>
      <c r="L145" s="17"/>
    </row>
    <row r="146" spans="1:14" ht="15" customHeight="1">
      <c r="A146" s="24"/>
      <c r="B146" s="19"/>
      <c r="C146" s="78" t="s">
        <v>29</v>
      </c>
      <c r="D146" s="78"/>
      <c r="E146" s="33">
        <v>14</v>
      </c>
      <c r="F146" s="34">
        <f>(E146/E145)*100</f>
        <v>100</v>
      </c>
      <c r="G146" s="31">
        <v>14</v>
      </c>
      <c r="H146" s="28"/>
      <c r="I146" s="28"/>
      <c r="J146" s="22"/>
      <c r="M146" s="22"/>
      <c r="N146" s="22"/>
    </row>
    <row r="147" spans="1:14" ht="15" customHeight="1">
      <c r="A147" s="35"/>
      <c r="B147" s="19"/>
      <c r="C147" s="78" t="s">
        <v>31</v>
      </c>
      <c r="D147" s="78"/>
      <c r="E147" s="33">
        <v>0</v>
      </c>
      <c r="F147" s="34">
        <f>(E147/E145)*100</f>
        <v>0</v>
      </c>
      <c r="G147" s="36"/>
      <c r="H147" s="31"/>
      <c r="I147" s="31"/>
      <c r="J147" s="22"/>
      <c r="K147" s="28"/>
      <c r="L147" s="17"/>
      <c r="M147" s="20"/>
      <c r="N147" s="20"/>
    </row>
    <row r="148" spans="1:14" ht="15" customHeight="1">
      <c r="A148" s="35"/>
      <c r="B148" s="19"/>
      <c r="C148" s="78" t="s">
        <v>32</v>
      </c>
      <c r="D148" s="78"/>
      <c r="E148" s="33">
        <v>0</v>
      </c>
      <c r="F148" s="34">
        <f>(E148/E145)*100</f>
        <v>0</v>
      </c>
      <c r="G148" s="36"/>
      <c r="H148" s="31"/>
      <c r="I148" s="31"/>
      <c r="J148" s="22"/>
      <c r="L148" s="17"/>
      <c r="M148" s="17"/>
      <c r="N148" s="17"/>
    </row>
    <row r="149" spans="1:14" ht="15" customHeight="1">
      <c r="A149" s="35"/>
      <c r="B149" s="19"/>
      <c r="C149" s="78" t="s">
        <v>33</v>
      </c>
      <c r="D149" s="78"/>
      <c r="E149" s="33">
        <v>0</v>
      </c>
      <c r="F149" s="34">
        <f>(E149/E145)*100</f>
        <v>0</v>
      </c>
      <c r="G149" s="36"/>
      <c r="H149" s="22" t="s">
        <v>34</v>
      </c>
      <c r="I149" s="22"/>
      <c r="J149" s="37"/>
      <c r="K149" s="28"/>
      <c r="L149" s="17"/>
      <c r="M149" s="17"/>
      <c r="N149" s="17"/>
    </row>
    <row r="150" spans="1:14" ht="15" customHeight="1">
      <c r="A150" s="35"/>
      <c r="B150" s="19"/>
      <c r="C150" s="78" t="s">
        <v>35</v>
      </c>
      <c r="D150" s="78"/>
      <c r="E150" s="33">
        <v>0</v>
      </c>
      <c r="F150" s="34">
        <v>10</v>
      </c>
      <c r="G150" s="36"/>
      <c r="H150" s="22"/>
      <c r="I150" s="22"/>
      <c r="J150" s="37"/>
      <c r="K150" s="28"/>
      <c r="L150" s="17"/>
      <c r="M150" s="17"/>
      <c r="N150" s="17"/>
    </row>
    <row r="151" spans="1:14" ht="15" customHeight="1" thickBot="1">
      <c r="A151" s="35"/>
      <c r="B151" s="19"/>
      <c r="C151" s="87" t="s">
        <v>36</v>
      </c>
      <c r="D151" s="87"/>
      <c r="E151" s="38"/>
      <c r="F151" s="39">
        <f>(E151/E145)*100</f>
        <v>0</v>
      </c>
      <c r="G151" s="36"/>
      <c r="H151" s="22"/>
      <c r="I151" s="22"/>
      <c r="M151" s="17"/>
      <c r="N151" s="17"/>
    </row>
    <row r="152" spans="1:14" ht="15" customHeight="1">
      <c r="A152" s="41" t="s">
        <v>37</v>
      </c>
      <c r="B152" s="10"/>
      <c r="C152" s="11"/>
      <c r="D152" s="11"/>
      <c r="E152" s="13"/>
      <c r="F152" s="13"/>
      <c r="G152" s="42"/>
      <c r="H152" s="43"/>
      <c r="I152" s="43"/>
      <c r="J152" s="43"/>
      <c r="K152" s="13"/>
      <c r="L152" s="17"/>
      <c r="M152" s="17"/>
      <c r="N152" s="40"/>
    </row>
    <row r="153" spans="1:14" ht="15" customHeight="1">
      <c r="A153" s="12" t="s">
        <v>38</v>
      </c>
      <c r="B153" s="10"/>
      <c r="C153" s="44"/>
      <c r="D153" s="45"/>
      <c r="E153" s="46"/>
      <c r="F153" s="43"/>
      <c r="G153" s="42"/>
      <c r="H153" s="43"/>
      <c r="I153" s="43"/>
      <c r="J153" s="43"/>
      <c r="K153" s="13"/>
      <c r="L153" s="17"/>
      <c r="M153" s="24"/>
      <c r="N153" s="24"/>
    </row>
    <row r="154" spans="1:14" ht="15" customHeight="1">
      <c r="A154" s="12" t="s">
        <v>39</v>
      </c>
      <c r="B154" s="10"/>
      <c r="C154" s="11"/>
      <c r="D154" s="45"/>
      <c r="E154" s="46"/>
      <c r="F154" s="43"/>
      <c r="G154" s="42"/>
      <c r="H154" s="47"/>
      <c r="I154" s="47"/>
      <c r="J154" s="47"/>
      <c r="K154" s="13"/>
      <c r="L154" s="17"/>
      <c r="N154" s="17"/>
    </row>
    <row r="155" spans="1:14" ht="15" customHeight="1">
      <c r="A155" s="12" t="s">
        <v>40</v>
      </c>
      <c r="B155" s="44"/>
      <c r="C155" s="11"/>
      <c r="D155" s="45"/>
      <c r="E155" s="46"/>
      <c r="F155" s="43"/>
      <c r="G155" s="48"/>
      <c r="H155" s="47"/>
      <c r="I155" s="47"/>
      <c r="J155" s="47"/>
      <c r="K155" s="13"/>
      <c r="L155" s="17"/>
      <c r="M155" s="17"/>
      <c r="N155" s="17"/>
    </row>
    <row r="156" spans="1:14" ht="15" customHeight="1">
      <c r="A156" s="12" t="s">
        <v>41</v>
      </c>
      <c r="B156" s="35"/>
      <c r="C156" s="11"/>
      <c r="D156" s="49"/>
      <c r="E156" s="43"/>
      <c r="F156" s="43"/>
      <c r="G156" s="48"/>
      <c r="H156" s="47"/>
      <c r="I156" s="47"/>
      <c r="J156" s="47"/>
      <c r="K156" s="43"/>
      <c r="L156" s="17"/>
      <c r="M156" s="17"/>
      <c r="N156" s="17"/>
    </row>
    <row r="157" ht="15" customHeight="1" thickBot="1"/>
    <row r="158" spans="1:14" ht="15" customHeight="1" thickBot="1">
      <c r="A158" s="84" t="s">
        <v>0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</row>
    <row r="159" spans="1:14" ht="15" customHeight="1" thickBo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</row>
    <row r="160" spans="1:14" ht="1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</row>
    <row r="161" spans="1:14" ht="15" customHeight="1">
      <c r="A161" s="85" t="s">
        <v>1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</row>
    <row r="162" spans="1:14" ht="15" customHeight="1">
      <c r="A162" s="85" t="s">
        <v>2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</row>
    <row r="163" spans="1:14" ht="15" customHeight="1" thickBot="1">
      <c r="A163" s="86" t="s">
        <v>3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1:14" ht="15" customHeight="1">
      <c r="A164" s="79" t="s">
        <v>106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1:14" ht="15" customHeight="1">
      <c r="A165" s="79" t="s">
        <v>5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1:14" ht="15" customHeight="1">
      <c r="A166" s="82" t="s">
        <v>6</v>
      </c>
      <c r="B166" s="75" t="s">
        <v>7</v>
      </c>
      <c r="C166" s="75" t="s">
        <v>8</v>
      </c>
      <c r="D166" s="82" t="s">
        <v>9</v>
      </c>
      <c r="E166" s="75" t="s">
        <v>10</v>
      </c>
      <c r="F166" s="75" t="s">
        <v>11</v>
      </c>
      <c r="G166" s="75" t="s">
        <v>12</v>
      </c>
      <c r="H166" s="75" t="s">
        <v>13</v>
      </c>
      <c r="I166" s="75" t="s">
        <v>14</v>
      </c>
      <c r="J166" s="75" t="s">
        <v>15</v>
      </c>
      <c r="K166" s="80" t="s">
        <v>16</v>
      </c>
      <c r="L166" s="75" t="s">
        <v>17</v>
      </c>
      <c r="M166" s="75" t="s">
        <v>18</v>
      </c>
      <c r="N166" s="75" t="s">
        <v>19</v>
      </c>
    </row>
    <row r="167" spans="1:14" ht="15" customHeight="1">
      <c r="A167" s="83"/>
      <c r="B167" s="76"/>
      <c r="C167" s="76"/>
      <c r="D167" s="83"/>
      <c r="E167" s="76"/>
      <c r="F167" s="76"/>
      <c r="G167" s="76"/>
      <c r="H167" s="76"/>
      <c r="I167" s="76"/>
      <c r="J167" s="76"/>
      <c r="K167" s="81"/>
      <c r="L167" s="76"/>
      <c r="M167" s="76"/>
      <c r="N167" s="76"/>
    </row>
    <row r="168" spans="1:14" ht="15" customHeight="1">
      <c r="A168" s="51">
        <v>1</v>
      </c>
      <c r="B168" s="52">
        <v>42822</v>
      </c>
      <c r="C168" s="51" t="s">
        <v>23</v>
      </c>
      <c r="D168" s="51" t="s">
        <v>21</v>
      </c>
      <c r="E168" s="51" t="s">
        <v>111</v>
      </c>
      <c r="F168" s="51">
        <v>221</v>
      </c>
      <c r="G168" s="51">
        <v>215</v>
      </c>
      <c r="H168" s="51">
        <v>225</v>
      </c>
      <c r="I168" s="51">
        <v>229</v>
      </c>
      <c r="J168" s="51">
        <v>233</v>
      </c>
      <c r="K168" s="51">
        <v>225</v>
      </c>
      <c r="L168" s="53">
        <v>2500</v>
      </c>
      <c r="M168" s="65">
        <f>IF(D168="BUY",(K168-F168)*(L168),(F168-K168)*(L168))</f>
        <v>10000</v>
      </c>
      <c r="N168" s="66">
        <f>M168/(L168)/F168%</f>
        <v>1.8099547511312217</v>
      </c>
    </row>
    <row r="169" spans="1:14" ht="15" customHeight="1">
      <c r="A169" s="51">
        <v>2</v>
      </c>
      <c r="B169" s="52">
        <v>42821</v>
      </c>
      <c r="C169" s="51" t="s">
        <v>23</v>
      </c>
      <c r="D169" s="51" t="s">
        <v>21</v>
      </c>
      <c r="E169" s="51" t="s">
        <v>110</v>
      </c>
      <c r="F169" s="51">
        <v>275</v>
      </c>
      <c r="G169" s="51">
        <v>269</v>
      </c>
      <c r="H169" s="51">
        <v>279</v>
      </c>
      <c r="I169" s="51">
        <v>283</v>
      </c>
      <c r="J169" s="51">
        <v>287</v>
      </c>
      <c r="K169" s="51">
        <v>283</v>
      </c>
      <c r="L169" s="53">
        <v>2200</v>
      </c>
      <c r="M169" s="65">
        <f>IF(D169="BUY",(K169-F169)*(L169),(F169-K169)*(L169))</f>
        <v>17600</v>
      </c>
      <c r="N169" s="66">
        <f>M169/(L169)/F169%</f>
        <v>2.909090909090909</v>
      </c>
    </row>
    <row r="170" spans="1:14" ht="15" customHeight="1">
      <c r="A170" s="51">
        <v>3</v>
      </c>
      <c r="B170" s="52">
        <v>42817</v>
      </c>
      <c r="C170" s="51" t="s">
        <v>23</v>
      </c>
      <c r="D170" s="51" t="s">
        <v>21</v>
      </c>
      <c r="E170" s="51" t="s">
        <v>109</v>
      </c>
      <c r="F170" s="51">
        <v>81.5</v>
      </c>
      <c r="G170" s="51">
        <v>79.5</v>
      </c>
      <c r="H170" s="51">
        <v>82.5</v>
      </c>
      <c r="I170" s="51">
        <v>83.5</v>
      </c>
      <c r="J170" s="51">
        <v>84.5</v>
      </c>
      <c r="K170" s="51">
        <v>82.5</v>
      </c>
      <c r="L170" s="53">
        <v>7500</v>
      </c>
      <c r="M170" s="65">
        <f>IF(D170="BUY",(K170-F170)*(L170),(F170-K170)*(L170))</f>
        <v>7500</v>
      </c>
      <c r="N170" s="66">
        <f>M170/(L170)/F170%</f>
        <v>1.2269938650306749</v>
      </c>
    </row>
    <row r="171" spans="1:14" ht="15" customHeight="1">
      <c r="A171" s="51">
        <v>4</v>
      </c>
      <c r="B171" s="52">
        <v>42815</v>
      </c>
      <c r="C171" s="51" t="s">
        <v>23</v>
      </c>
      <c r="D171" s="51" t="s">
        <v>21</v>
      </c>
      <c r="E171" s="51" t="s">
        <v>108</v>
      </c>
      <c r="F171" s="51">
        <v>91.5</v>
      </c>
      <c r="G171" s="51">
        <v>86</v>
      </c>
      <c r="H171" s="51">
        <v>94</v>
      </c>
      <c r="I171" s="51">
        <v>96.5</v>
      </c>
      <c r="J171" s="51">
        <v>99</v>
      </c>
      <c r="K171" s="51">
        <v>94</v>
      </c>
      <c r="L171" s="53">
        <v>3500</v>
      </c>
      <c r="M171" s="65">
        <f aca="true" t="shared" si="14" ref="M171:M177">IF(D171="BUY",(K171-F171)*(L171),(F171-K171)*(L171))</f>
        <v>8750</v>
      </c>
      <c r="N171" s="66">
        <f aca="true" t="shared" si="15" ref="N171:N177">M171/(L171)/F171%</f>
        <v>2.73224043715847</v>
      </c>
    </row>
    <row r="172" spans="1:14" ht="15" customHeight="1">
      <c r="A172" s="51">
        <v>5</v>
      </c>
      <c r="B172" s="52">
        <v>42807</v>
      </c>
      <c r="C172" s="51" t="s">
        <v>23</v>
      </c>
      <c r="D172" s="51" t="s">
        <v>21</v>
      </c>
      <c r="E172" s="51" t="s">
        <v>57</v>
      </c>
      <c r="F172" s="51">
        <v>525</v>
      </c>
      <c r="G172" s="51">
        <v>515</v>
      </c>
      <c r="H172" s="51">
        <v>531</v>
      </c>
      <c r="I172" s="51">
        <v>537</v>
      </c>
      <c r="J172" s="51">
        <v>343</v>
      </c>
      <c r="K172" s="51">
        <v>515</v>
      </c>
      <c r="L172" s="53">
        <v>1500</v>
      </c>
      <c r="M172" s="65">
        <f t="shared" si="14"/>
        <v>-15000</v>
      </c>
      <c r="N172" s="66">
        <f t="shared" si="15"/>
        <v>-1.9047619047619047</v>
      </c>
    </row>
    <row r="173" spans="1:14" ht="15" customHeight="1">
      <c r="A173" s="51">
        <v>6</v>
      </c>
      <c r="B173" s="52">
        <v>42803</v>
      </c>
      <c r="C173" s="51" t="s">
        <v>23</v>
      </c>
      <c r="D173" s="51" t="s">
        <v>21</v>
      </c>
      <c r="E173" s="51" t="s">
        <v>71</v>
      </c>
      <c r="F173" s="51">
        <v>146.5</v>
      </c>
      <c r="G173" s="51">
        <v>144.5</v>
      </c>
      <c r="H173" s="51">
        <v>148</v>
      </c>
      <c r="I173" s="51">
        <v>149</v>
      </c>
      <c r="J173" s="51">
        <v>150</v>
      </c>
      <c r="K173" s="51">
        <v>148</v>
      </c>
      <c r="L173" s="53">
        <v>7000</v>
      </c>
      <c r="M173" s="65">
        <f t="shared" si="14"/>
        <v>10500</v>
      </c>
      <c r="N173" s="66">
        <f t="shared" si="15"/>
        <v>1.023890784982935</v>
      </c>
    </row>
    <row r="174" spans="1:14" ht="15" customHeight="1">
      <c r="A174" s="51">
        <v>7</v>
      </c>
      <c r="B174" s="52">
        <v>42800</v>
      </c>
      <c r="C174" s="51" t="s">
        <v>23</v>
      </c>
      <c r="D174" s="51" t="s">
        <v>53</v>
      </c>
      <c r="E174" s="51" t="s">
        <v>69</v>
      </c>
      <c r="F174" s="51">
        <v>517</v>
      </c>
      <c r="G174" s="51">
        <v>530</v>
      </c>
      <c r="H174" s="51">
        <v>509</v>
      </c>
      <c r="I174" s="51">
        <v>501</v>
      </c>
      <c r="J174" s="51">
        <v>494</v>
      </c>
      <c r="K174" s="51">
        <v>509</v>
      </c>
      <c r="L174" s="53">
        <v>1200</v>
      </c>
      <c r="M174" s="65">
        <f t="shared" si="14"/>
        <v>9600</v>
      </c>
      <c r="N174" s="66">
        <f t="shared" si="15"/>
        <v>1.5473887814313347</v>
      </c>
    </row>
    <row r="175" spans="1:14" ht="15" customHeight="1">
      <c r="A175" s="51">
        <v>8</v>
      </c>
      <c r="B175" s="52">
        <v>42800</v>
      </c>
      <c r="C175" s="51" t="s">
        <v>23</v>
      </c>
      <c r="D175" s="51" t="s">
        <v>53</v>
      </c>
      <c r="E175" s="51" t="s">
        <v>67</v>
      </c>
      <c r="F175" s="51">
        <v>8760</v>
      </c>
      <c r="G175" s="51">
        <v>9000</v>
      </c>
      <c r="H175" s="51">
        <v>8610</v>
      </c>
      <c r="I175" s="51">
        <v>8560</v>
      </c>
      <c r="J175" s="51">
        <v>8410</v>
      </c>
      <c r="K175" s="51">
        <v>8610</v>
      </c>
      <c r="L175" s="53">
        <v>75</v>
      </c>
      <c r="M175" s="65">
        <f t="shared" si="14"/>
        <v>11250</v>
      </c>
      <c r="N175" s="66">
        <f t="shared" si="15"/>
        <v>1.7123287671232879</v>
      </c>
    </row>
    <row r="176" spans="1:14" ht="15" customHeight="1">
      <c r="A176" s="51">
        <v>9</v>
      </c>
      <c r="B176" s="52">
        <v>42800</v>
      </c>
      <c r="C176" s="51" t="s">
        <v>23</v>
      </c>
      <c r="D176" s="51" t="s">
        <v>53</v>
      </c>
      <c r="E176" s="51" t="s">
        <v>93</v>
      </c>
      <c r="F176" s="51">
        <v>303</v>
      </c>
      <c r="G176" s="51">
        <v>309</v>
      </c>
      <c r="H176" s="51">
        <v>300</v>
      </c>
      <c r="I176" s="51">
        <v>297</v>
      </c>
      <c r="J176" s="51">
        <v>394</v>
      </c>
      <c r="K176" s="51">
        <v>294</v>
      </c>
      <c r="L176" s="53">
        <v>2750</v>
      </c>
      <c r="M176" s="65">
        <f t="shared" si="14"/>
        <v>24750</v>
      </c>
      <c r="N176" s="66">
        <f t="shared" si="15"/>
        <v>2.9702970297029703</v>
      </c>
    </row>
    <row r="177" spans="1:14" ht="15" customHeight="1">
      <c r="A177" s="51">
        <v>10</v>
      </c>
      <c r="B177" s="52">
        <v>42799</v>
      </c>
      <c r="C177" s="51" t="s">
        <v>23</v>
      </c>
      <c r="D177" s="51" t="s">
        <v>21</v>
      </c>
      <c r="E177" s="51" t="s">
        <v>107</v>
      </c>
      <c r="F177" s="51">
        <v>82.5</v>
      </c>
      <c r="G177" s="51">
        <v>80.9</v>
      </c>
      <c r="H177" s="51">
        <v>83.5</v>
      </c>
      <c r="I177" s="51">
        <v>84.5</v>
      </c>
      <c r="J177" s="51">
        <v>85.5</v>
      </c>
      <c r="K177" s="51">
        <v>85.5</v>
      </c>
      <c r="L177" s="53">
        <v>10000</v>
      </c>
      <c r="M177" s="65">
        <f t="shared" si="14"/>
        <v>30000</v>
      </c>
      <c r="N177" s="66">
        <f t="shared" si="15"/>
        <v>3.6363636363636367</v>
      </c>
    </row>
    <row r="178" spans="1:13" ht="15" customHeight="1">
      <c r="A178" s="9" t="s">
        <v>25</v>
      </c>
      <c r="B178" s="10"/>
      <c r="C178" s="11"/>
      <c r="D178" s="12"/>
      <c r="E178" s="13"/>
      <c r="F178" s="13"/>
      <c r="G178" s="14"/>
      <c r="H178" s="15"/>
      <c r="I178" s="15"/>
      <c r="J178" s="15"/>
      <c r="K178" s="16"/>
      <c r="L178" s="17"/>
      <c r="M178" s="40"/>
    </row>
    <row r="179" spans="1:14" ht="15" customHeight="1">
      <c r="A179" s="9" t="s">
        <v>26</v>
      </c>
      <c r="B179" s="19"/>
      <c r="C179" s="11"/>
      <c r="D179" s="12"/>
      <c r="E179" s="13"/>
      <c r="F179" s="13"/>
      <c r="H179" s="13"/>
      <c r="I179" s="13"/>
      <c r="J179" s="13"/>
      <c r="K179" s="16"/>
      <c r="L179" s="17"/>
      <c r="N179" s="67"/>
    </row>
    <row r="180" spans="1:14" ht="15" customHeight="1">
      <c r="A180" s="9" t="s">
        <v>26</v>
      </c>
      <c r="B180" s="19"/>
      <c r="C180" s="20"/>
      <c r="D180" s="21"/>
      <c r="E180" s="22"/>
      <c r="F180" s="22"/>
      <c r="G180" s="23"/>
      <c r="H180" s="22"/>
      <c r="I180" s="22"/>
      <c r="J180" s="22"/>
      <c r="K180" s="22"/>
      <c r="L180" s="17"/>
      <c r="M180" s="17"/>
      <c r="N180" s="17"/>
    </row>
    <row r="181" spans="1:14" ht="15" customHeight="1" thickBot="1">
      <c r="A181" s="24"/>
      <c r="B181" s="19"/>
      <c r="C181" s="22"/>
      <c r="D181" s="22"/>
      <c r="E181" s="22"/>
      <c r="F181" s="25"/>
      <c r="G181" s="26"/>
      <c r="H181" s="27" t="s">
        <v>27</v>
      </c>
      <c r="I181" s="27"/>
      <c r="J181" s="28"/>
      <c r="K181" s="28"/>
      <c r="L181" s="17"/>
      <c r="M181" s="63" t="s">
        <v>72</v>
      </c>
      <c r="N181" s="64" t="s">
        <v>68</v>
      </c>
    </row>
    <row r="182" spans="1:12" ht="15" customHeight="1">
      <c r="A182" s="24"/>
      <c r="B182" s="19"/>
      <c r="C182" s="77" t="s">
        <v>28</v>
      </c>
      <c r="D182" s="77"/>
      <c r="E182" s="29">
        <v>10</v>
      </c>
      <c r="F182" s="30">
        <v>100</v>
      </c>
      <c r="G182" s="31">
        <v>10</v>
      </c>
      <c r="H182" s="32">
        <f>G183/G182%</f>
        <v>90</v>
      </c>
      <c r="I182" s="32"/>
      <c r="J182" s="32"/>
      <c r="L182" s="17"/>
    </row>
    <row r="183" spans="1:14" ht="15" customHeight="1">
      <c r="A183" s="24"/>
      <c r="B183" s="19"/>
      <c r="C183" s="78" t="s">
        <v>29</v>
      </c>
      <c r="D183" s="78"/>
      <c r="E183" s="33">
        <v>9</v>
      </c>
      <c r="F183" s="34">
        <f>(E183/E182)*100</f>
        <v>90</v>
      </c>
      <c r="G183" s="31">
        <v>9</v>
      </c>
      <c r="H183" s="28"/>
      <c r="I183" s="28"/>
      <c r="J183" s="22"/>
      <c r="M183" s="22"/>
      <c r="N183" s="22"/>
    </row>
    <row r="184" spans="1:14" ht="15" customHeight="1">
      <c r="A184" s="35"/>
      <c r="B184" s="19"/>
      <c r="C184" s="78" t="s">
        <v>31</v>
      </c>
      <c r="D184" s="78"/>
      <c r="E184" s="33">
        <v>0</v>
      </c>
      <c r="F184" s="34">
        <f>(E184/E182)*100</f>
        <v>0</v>
      </c>
      <c r="G184" s="36"/>
      <c r="H184" s="31"/>
      <c r="I184" s="31"/>
      <c r="J184" s="22"/>
      <c r="K184" s="28"/>
      <c r="L184" s="17"/>
      <c r="M184" s="20"/>
      <c r="N184" s="20"/>
    </row>
    <row r="185" spans="1:14" ht="15" customHeight="1">
      <c r="A185" s="35"/>
      <c r="B185" s="19"/>
      <c r="C185" s="78" t="s">
        <v>32</v>
      </c>
      <c r="D185" s="78"/>
      <c r="E185" s="33">
        <v>0</v>
      </c>
      <c r="F185" s="34">
        <f>(E185/E182)*100</f>
        <v>0</v>
      </c>
      <c r="G185" s="36"/>
      <c r="H185" s="31"/>
      <c r="I185" s="31"/>
      <c r="J185" s="22"/>
      <c r="L185" s="17"/>
      <c r="M185" s="17"/>
      <c r="N185" s="17"/>
    </row>
    <row r="186" spans="1:14" ht="15" customHeight="1">
      <c r="A186" s="35"/>
      <c r="B186" s="19"/>
      <c r="C186" s="78" t="s">
        <v>33</v>
      </c>
      <c r="D186" s="78"/>
      <c r="E186" s="33">
        <v>1</v>
      </c>
      <c r="F186" s="34">
        <f>(E186/E182)*100</f>
        <v>10</v>
      </c>
      <c r="G186" s="36"/>
      <c r="H186" s="22" t="s">
        <v>34</v>
      </c>
      <c r="I186" s="22"/>
      <c r="J186" s="37"/>
      <c r="K186" s="28"/>
      <c r="L186" s="17"/>
      <c r="M186" s="17"/>
      <c r="N186" s="17"/>
    </row>
    <row r="187" spans="1:14" ht="15" customHeight="1">
      <c r="A187" s="35"/>
      <c r="B187" s="19"/>
      <c r="C187" s="78" t="s">
        <v>35</v>
      </c>
      <c r="D187" s="78"/>
      <c r="E187" s="33">
        <v>0</v>
      </c>
      <c r="F187" s="34">
        <v>10</v>
      </c>
      <c r="G187" s="36"/>
      <c r="H187" s="22"/>
      <c r="I187" s="22"/>
      <c r="J187" s="37"/>
      <c r="K187" s="28"/>
      <c r="L187" s="17"/>
      <c r="M187" s="17"/>
      <c r="N187" s="17"/>
    </row>
    <row r="188" spans="1:14" ht="15" customHeight="1" thickBot="1">
      <c r="A188" s="35"/>
      <c r="B188" s="19"/>
      <c r="C188" s="87" t="s">
        <v>36</v>
      </c>
      <c r="D188" s="87"/>
      <c r="E188" s="38"/>
      <c r="F188" s="39">
        <f>(E188/E182)*100</f>
        <v>0</v>
      </c>
      <c r="G188" s="36"/>
      <c r="H188" s="22"/>
      <c r="I188" s="22"/>
      <c r="M188" s="17"/>
      <c r="N188" s="17"/>
    </row>
    <row r="189" spans="1:14" ht="15" customHeight="1">
      <c r="A189" s="41" t="s">
        <v>37</v>
      </c>
      <c r="B189" s="10"/>
      <c r="C189" s="11"/>
      <c r="D189" s="11"/>
      <c r="E189" s="13"/>
      <c r="F189" s="13"/>
      <c r="G189" s="42"/>
      <c r="H189" s="43"/>
      <c r="I189" s="43"/>
      <c r="J189" s="43"/>
      <c r="K189" s="13"/>
      <c r="L189" s="17"/>
      <c r="M189" s="17"/>
      <c r="N189" s="40"/>
    </row>
    <row r="190" spans="1:14" ht="15" customHeight="1">
      <c r="A190" s="12" t="s">
        <v>38</v>
      </c>
      <c r="B190" s="10"/>
      <c r="C190" s="44"/>
      <c r="D190" s="45"/>
      <c r="E190" s="46"/>
      <c r="F190" s="43"/>
      <c r="G190" s="42"/>
      <c r="H190" s="43"/>
      <c r="I190" s="43"/>
      <c r="J190" s="43"/>
      <c r="K190" s="13"/>
      <c r="L190" s="17"/>
      <c r="M190" s="24"/>
      <c r="N190" s="24"/>
    </row>
    <row r="191" spans="1:14" ht="15" customHeight="1">
      <c r="A191" s="12" t="s">
        <v>39</v>
      </c>
      <c r="B191" s="10"/>
      <c r="C191" s="11"/>
      <c r="D191" s="45"/>
      <c r="E191" s="46"/>
      <c r="F191" s="43"/>
      <c r="G191" s="42"/>
      <c r="H191" s="47"/>
      <c r="I191" s="47"/>
      <c r="J191" s="47"/>
      <c r="K191" s="13"/>
      <c r="L191" s="17"/>
      <c r="N191" s="17"/>
    </row>
    <row r="192" spans="1:14" ht="15" customHeight="1">
      <c r="A192" s="12" t="s">
        <v>40</v>
      </c>
      <c r="B192" s="44"/>
      <c r="C192" s="11"/>
      <c r="D192" s="45"/>
      <c r="E192" s="46"/>
      <c r="F192" s="43"/>
      <c r="G192" s="48"/>
      <c r="H192" s="47"/>
      <c r="I192" s="47"/>
      <c r="J192" s="47"/>
      <c r="K192" s="13"/>
      <c r="L192" s="17"/>
      <c r="M192" s="17"/>
      <c r="N192" s="17"/>
    </row>
    <row r="193" spans="1:14" ht="15" customHeight="1">
      <c r="A193" s="12" t="s">
        <v>41</v>
      </c>
      <c r="B193" s="35"/>
      <c r="C193" s="11"/>
      <c r="D193" s="49"/>
      <c r="E193" s="43"/>
      <c r="F193" s="43"/>
      <c r="G193" s="48"/>
      <c r="H193" s="47"/>
      <c r="I193" s="47"/>
      <c r="J193" s="47"/>
      <c r="K193" s="43"/>
      <c r="L193" s="17"/>
      <c r="M193" s="17"/>
      <c r="N193" s="17"/>
    </row>
    <row r="194" ht="15" customHeight="1" thickBot="1"/>
    <row r="195" spans="1:14" ht="15" customHeight="1" thickBot="1">
      <c r="A195" s="84" t="s">
        <v>0</v>
      </c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</row>
    <row r="196" spans="1:14" ht="15" customHeight="1" thickBo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</row>
    <row r="197" spans="1:14" ht="1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</row>
    <row r="198" spans="1:14" ht="15" customHeight="1">
      <c r="A198" s="85" t="s">
        <v>1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</row>
    <row r="199" spans="1:14" ht="15" customHeight="1">
      <c r="A199" s="85" t="s">
        <v>2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</row>
    <row r="200" spans="1:14" ht="15" customHeight="1" thickBot="1">
      <c r="A200" s="86" t="s">
        <v>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</row>
    <row r="201" spans="1:14" ht="15" customHeight="1">
      <c r="A201" s="79" t="s">
        <v>102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1:14" ht="15" customHeight="1">
      <c r="A202" s="79" t="s">
        <v>5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1:14" ht="15" customHeight="1">
      <c r="A203" s="82" t="s">
        <v>6</v>
      </c>
      <c r="B203" s="75" t="s">
        <v>7</v>
      </c>
      <c r="C203" s="75" t="s">
        <v>8</v>
      </c>
      <c r="D203" s="82" t="s">
        <v>9</v>
      </c>
      <c r="E203" s="75" t="s">
        <v>10</v>
      </c>
      <c r="F203" s="75" t="s">
        <v>11</v>
      </c>
      <c r="G203" s="75" t="s">
        <v>12</v>
      </c>
      <c r="H203" s="75" t="s">
        <v>13</v>
      </c>
      <c r="I203" s="75" t="s">
        <v>14</v>
      </c>
      <c r="J203" s="75" t="s">
        <v>15</v>
      </c>
      <c r="K203" s="80" t="s">
        <v>16</v>
      </c>
      <c r="L203" s="75" t="s">
        <v>17</v>
      </c>
      <c r="M203" s="75" t="s">
        <v>18</v>
      </c>
      <c r="N203" s="75" t="s">
        <v>19</v>
      </c>
    </row>
    <row r="204" spans="1:14" ht="15" customHeight="1">
      <c r="A204" s="83"/>
      <c r="B204" s="76"/>
      <c r="C204" s="76"/>
      <c r="D204" s="83"/>
      <c r="E204" s="76"/>
      <c r="F204" s="76"/>
      <c r="G204" s="76"/>
      <c r="H204" s="76"/>
      <c r="I204" s="76"/>
      <c r="J204" s="76"/>
      <c r="K204" s="81"/>
      <c r="L204" s="76"/>
      <c r="M204" s="76"/>
      <c r="N204" s="76"/>
    </row>
    <row r="205" spans="1:14" ht="15" customHeight="1">
      <c r="A205" s="51">
        <v>1</v>
      </c>
      <c r="B205" s="52">
        <v>42794</v>
      </c>
      <c r="C205" s="51" t="s">
        <v>23</v>
      </c>
      <c r="D205" s="51" t="s">
        <v>53</v>
      </c>
      <c r="E205" s="51" t="s">
        <v>93</v>
      </c>
      <c r="F205" s="51">
        <v>313</v>
      </c>
      <c r="G205" s="51">
        <v>319</v>
      </c>
      <c r="H205" s="51">
        <v>309</v>
      </c>
      <c r="I205" s="51">
        <v>305</v>
      </c>
      <c r="J205" s="51">
        <v>301</v>
      </c>
      <c r="K205" s="51">
        <v>305</v>
      </c>
      <c r="L205" s="53">
        <v>2750</v>
      </c>
      <c r="M205" s="65">
        <f>IF(D205="BUY",(K205-F205)*(L205),(F205-K205)*(L205))</f>
        <v>22000</v>
      </c>
      <c r="N205" s="66">
        <f>M205/(L205)/F205%</f>
        <v>2.5559105431309903</v>
      </c>
    </row>
    <row r="206" spans="1:14" ht="15" customHeight="1">
      <c r="A206" s="51">
        <v>2</v>
      </c>
      <c r="B206" s="52">
        <v>42793</v>
      </c>
      <c r="C206" s="51" t="s">
        <v>23</v>
      </c>
      <c r="D206" s="51" t="s">
        <v>21</v>
      </c>
      <c r="E206" s="51" t="s">
        <v>105</v>
      </c>
      <c r="F206" s="51">
        <v>322</v>
      </c>
      <c r="G206" s="51">
        <v>315</v>
      </c>
      <c r="H206" s="51">
        <v>326</v>
      </c>
      <c r="I206" s="51">
        <v>330</v>
      </c>
      <c r="J206" s="51">
        <v>334</v>
      </c>
      <c r="K206" s="51">
        <v>315</v>
      </c>
      <c r="L206" s="53">
        <v>3000</v>
      </c>
      <c r="M206" s="65">
        <f>IF(D206="BUY",(K206-F206)*(L206),(F206-K206)*(L206))</f>
        <v>-21000</v>
      </c>
      <c r="N206" s="66">
        <f>M206/(L206)/F206%</f>
        <v>-2.1739130434782608</v>
      </c>
    </row>
    <row r="207" spans="1:14" ht="15" customHeight="1">
      <c r="A207" s="51">
        <v>3</v>
      </c>
      <c r="B207" s="52">
        <v>42792</v>
      </c>
      <c r="C207" s="51" t="s">
        <v>23</v>
      </c>
      <c r="D207" s="51" t="s">
        <v>21</v>
      </c>
      <c r="E207" s="51" t="s">
        <v>104</v>
      </c>
      <c r="F207" s="51">
        <v>329</v>
      </c>
      <c r="G207" s="51">
        <v>319</v>
      </c>
      <c r="H207" s="51">
        <v>335</v>
      </c>
      <c r="I207" s="51">
        <v>341</v>
      </c>
      <c r="J207" s="51">
        <v>347</v>
      </c>
      <c r="K207" s="51">
        <v>335</v>
      </c>
      <c r="L207" s="53">
        <v>1600</v>
      </c>
      <c r="M207" s="65">
        <f>IF(D207="BUY",(K207-F207)*(L207),(F207-K207)*(L207))</f>
        <v>9600</v>
      </c>
      <c r="N207" s="66">
        <f>M207/(L207)/F207%</f>
        <v>1.8237082066869301</v>
      </c>
    </row>
    <row r="208" spans="1:14" ht="15" customHeight="1">
      <c r="A208" s="51">
        <v>4</v>
      </c>
      <c r="B208" s="52">
        <v>42789</v>
      </c>
      <c r="C208" s="51" t="s">
        <v>23</v>
      </c>
      <c r="D208" s="51" t="s">
        <v>21</v>
      </c>
      <c r="E208" s="51" t="s">
        <v>52</v>
      </c>
      <c r="F208" s="51">
        <v>324</v>
      </c>
      <c r="G208" s="51">
        <v>316</v>
      </c>
      <c r="H208" s="51">
        <v>330</v>
      </c>
      <c r="I208" s="51">
        <v>336</v>
      </c>
      <c r="J208" s="51">
        <v>342</v>
      </c>
      <c r="K208" s="51">
        <v>329</v>
      </c>
      <c r="L208" s="53">
        <v>1750</v>
      </c>
      <c r="M208" s="65">
        <f>IF(D208="BUY",(K208-F208)*(L208),(F208-K208)*(L208))</f>
        <v>8750</v>
      </c>
      <c r="N208" s="66">
        <f>M208/(L208)/F208%</f>
        <v>1.5432098765432098</v>
      </c>
    </row>
    <row r="209" spans="1:14" ht="15" customHeight="1">
      <c r="A209" s="51">
        <v>5</v>
      </c>
      <c r="B209" s="52">
        <v>42789</v>
      </c>
      <c r="C209" s="51" t="s">
        <v>23</v>
      </c>
      <c r="D209" s="51" t="s">
        <v>21</v>
      </c>
      <c r="E209" s="51" t="s">
        <v>80</v>
      </c>
      <c r="F209" s="51">
        <v>665</v>
      </c>
      <c r="G209" s="51">
        <v>649</v>
      </c>
      <c r="H209" s="51">
        <v>675</v>
      </c>
      <c r="I209" s="51">
        <v>685</v>
      </c>
      <c r="J209" s="51">
        <v>695</v>
      </c>
      <c r="K209" s="51">
        <v>675</v>
      </c>
      <c r="L209" s="53">
        <v>1061</v>
      </c>
      <c r="M209" s="65">
        <f aca="true" t="shared" si="16" ref="M209:M214">IF(D209="BUY",(K209-F209)*(L209),(F209-K209)*(L209))</f>
        <v>10610</v>
      </c>
      <c r="N209" s="66">
        <f aca="true" t="shared" si="17" ref="N209:N214">M209/(L209)/F209%</f>
        <v>1.5037593984962405</v>
      </c>
    </row>
    <row r="210" spans="1:14" ht="15" customHeight="1">
      <c r="A210" s="51">
        <v>6</v>
      </c>
      <c r="B210" s="52">
        <v>42782</v>
      </c>
      <c r="C210" s="51" t="s">
        <v>23</v>
      </c>
      <c r="D210" s="51" t="s">
        <v>53</v>
      </c>
      <c r="E210" s="51" t="s">
        <v>92</v>
      </c>
      <c r="F210" s="51">
        <v>272</v>
      </c>
      <c r="G210" s="51">
        <v>279</v>
      </c>
      <c r="H210" s="51">
        <v>269</v>
      </c>
      <c r="I210" s="51">
        <v>266</v>
      </c>
      <c r="J210" s="51">
        <v>263</v>
      </c>
      <c r="K210" s="51">
        <v>266</v>
      </c>
      <c r="L210" s="53">
        <v>3000</v>
      </c>
      <c r="M210" s="65">
        <f t="shared" si="16"/>
        <v>18000</v>
      </c>
      <c r="N210" s="66">
        <f t="shared" si="17"/>
        <v>2.205882352941176</v>
      </c>
    </row>
    <row r="211" spans="1:14" ht="15" customHeight="1">
      <c r="A211" s="51">
        <v>7</v>
      </c>
      <c r="B211" s="52">
        <v>42775</v>
      </c>
      <c r="C211" s="51" t="s">
        <v>23</v>
      </c>
      <c r="D211" s="51" t="s">
        <v>21</v>
      </c>
      <c r="E211" s="51" t="s">
        <v>75</v>
      </c>
      <c r="F211" s="51">
        <v>163.5</v>
      </c>
      <c r="G211" s="51">
        <v>159</v>
      </c>
      <c r="H211" s="51">
        <v>166</v>
      </c>
      <c r="I211" s="51">
        <v>168.5</v>
      </c>
      <c r="J211" s="51">
        <v>169</v>
      </c>
      <c r="K211" s="51">
        <v>166</v>
      </c>
      <c r="L211" s="53">
        <v>3500</v>
      </c>
      <c r="M211" s="65">
        <f t="shared" si="16"/>
        <v>8750</v>
      </c>
      <c r="N211" s="66">
        <f t="shared" si="17"/>
        <v>1.529051987767584</v>
      </c>
    </row>
    <row r="212" spans="1:14" ht="15" customHeight="1">
      <c r="A212" s="51">
        <v>8</v>
      </c>
      <c r="B212" s="52">
        <v>42773</v>
      </c>
      <c r="C212" s="51" t="s">
        <v>23</v>
      </c>
      <c r="D212" s="51" t="s">
        <v>21</v>
      </c>
      <c r="E212" s="51" t="s">
        <v>103</v>
      </c>
      <c r="F212" s="51">
        <v>118.5</v>
      </c>
      <c r="G212" s="51">
        <v>109.5</v>
      </c>
      <c r="H212" s="51">
        <v>124</v>
      </c>
      <c r="I212" s="51">
        <v>129</v>
      </c>
      <c r="J212" s="51">
        <v>134</v>
      </c>
      <c r="K212" s="51">
        <v>122</v>
      </c>
      <c r="L212" s="53">
        <v>750</v>
      </c>
      <c r="M212" s="65">
        <f t="shared" si="16"/>
        <v>2625</v>
      </c>
      <c r="N212" s="66">
        <f t="shared" si="17"/>
        <v>2.9535864978902953</v>
      </c>
    </row>
    <row r="213" spans="1:14" ht="15" customHeight="1">
      <c r="A213" s="51">
        <v>9</v>
      </c>
      <c r="B213" s="52">
        <v>42773</v>
      </c>
      <c r="C213" s="51" t="s">
        <v>23</v>
      </c>
      <c r="D213" s="51" t="s">
        <v>53</v>
      </c>
      <c r="E213" s="51" t="s">
        <v>101</v>
      </c>
      <c r="F213" s="51">
        <v>442</v>
      </c>
      <c r="G213" s="51">
        <v>457</v>
      </c>
      <c r="H213" s="51">
        <v>432</v>
      </c>
      <c r="I213" s="51">
        <v>422</v>
      </c>
      <c r="J213" s="51">
        <v>412</v>
      </c>
      <c r="K213" s="51">
        <v>457</v>
      </c>
      <c r="L213" s="53">
        <v>750</v>
      </c>
      <c r="M213" s="65">
        <f t="shared" si="16"/>
        <v>-11250</v>
      </c>
      <c r="N213" s="66">
        <f t="shared" si="17"/>
        <v>-3.3936651583710407</v>
      </c>
    </row>
    <row r="214" spans="1:14" ht="15" customHeight="1">
      <c r="A214" s="51">
        <v>10</v>
      </c>
      <c r="B214" s="52">
        <v>42768</v>
      </c>
      <c r="C214" s="51" t="s">
        <v>23</v>
      </c>
      <c r="D214" s="51" t="s">
        <v>53</v>
      </c>
      <c r="E214" s="51" t="s">
        <v>93</v>
      </c>
      <c r="F214" s="51">
        <v>337</v>
      </c>
      <c r="G214" s="51">
        <v>343</v>
      </c>
      <c r="H214" s="51">
        <v>333</v>
      </c>
      <c r="I214" s="51">
        <v>329</v>
      </c>
      <c r="J214" s="51">
        <v>325</v>
      </c>
      <c r="K214" s="51">
        <v>329</v>
      </c>
      <c r="L214" s="53">
        <v>2750</v>
      </c>
      <c r="M214" s="65">
        <f t="shared" si="16"/>
        <v>22000</v>
      </c>
      <c r="N214" s="66">
        <f t="shared" si="17"/>
        <v>2.373887240356083</v>
      </c>
    </row>
    <row r="216" spans="1:13" ht="15" customHeight="1">
      <c r="A216" s="9" t="s">
        <v>25</v>
      </c>
      <c r="B216" s="10"/>
      <c r="C216" s="11"/>
      <c r="D216" s="12"/>
      <c r="E216" s="13"/>
      <c r="F216" s="13"/>
      <c r="G216" s="14"/>
      <c r="H216" s="15"/>
      <c r="I216" s="15"/>
      <c r="J216" s="15"/>
      <c r="K216" s="16"/>
      <c r="L216" s="17"/>
      <c r="M216" s="40"/>
    </row>
    <row r="217" spans="1:14" ht="15" customHeight="1">
      <c r="A217" s="9" t="s">
        <v>26</v>
      </c>
      <c r="B217" s="19"/>
      <c r="C217" s="11"/>
      <c r="D217" s="12"/>
      <c r="E217" s="13"/>
      <c r="F217" s="13"/>
      <c r="G217" s="14"/>
      <c r="H217" s="13"/>
      <c r="I217" s="13"/>
      <c r="J217" s="13"/>
      <c r="K217" s="16"/>
      <c r="L217" s="17"/>
      <c r="N217" s="67"/>
    </row>
    <row r="218" spans="1:14" ht="15" customHeight="1">
      <c r="A218" s="9" t="s">
        <v>26</v>
      </c>
      <c r="B218" s="19"/>
      <c r="C218" s="20"/>
      <c r="D218" s="21"/>
      <c r="E218" s="22"/>
      <c r="F218" s="22"/>
      <c r="G218" s="23"/>
      <c r="H218" s="22"/>
      <c r="I218" s="22"/>
      <c r="J218" s="22"/>
      <c r="K218" s="22"/>
      <c r="L218" s="17"/>
      <c r="M218" s="17"/>
      <c r="N218" s="17"/>
    </row>
    <row r="219" spans="1:14" ht="15" customHeight="1" thickBot="1">
      <c r="A219" s="24"/>
      <c r="B219" s="19"/>
      <c r="C219" s="22"/>
      <c r="D219" s="22"/>
      <c r="E219" s="22"/>
      <c r="F219" s="25"/>
      <c r="G219" s="26"/>
      <c r="H219" s="27" t="s">
        <v>27</v>
      </c>
      <c r="I219" s="27"/>
      <c r="J219" s="28"/>
      <c r="K219" s="28"/>
      <c r="L219" s="17"/>
      <c r="M219" s="63" t="s">
        <v>72</v>
      </c>
      <c r="N219" s="64" t="s">
        <v>68</v>
      </c>
    </row>
    <row r="220" spans="1:12" ht="15" customHeight="1">
      <c r="A220" s="24"/>
      <c r="B220" s="19"/>
      <c r="C220" s="77" t="s">
        <v>28</v>
      </c>
      <c r="D220" s="77"/>
      <c r="E220" s="29">
        <v>10</v>
      </c>
      <c r="F220" s="30">
        <v>100</v>
      </c>
      <c r="G220" s="31">
        <v>10</v>
      </c>
      <c r="H220" s="32">
        <f>G221/G220%</f>
        <v>80</v>
      </c>
      <c r="I220" s="32"/>
      <c r="J220" s="32"/>
      <c r="L220" s="17"/>
    </row>
    <row r="221" spans="1:14" ht="15" customHeight="1">
      <c r="A221" s="24"/>
      <c r="B221" s="19"/>
      <c r="C221" s="78" t="s">
        <v>29</v>
      </c>
      <c r="D221" s="78"/>
      <c r="E221" s="33">
        <v>8</v>
      </c>
      <c r="F221" s="34">
        <f>(E221/E220)*100</f>
        <v>80</v>
      </c>
      <c r="G221" s="31">
        <v>8</v>
      </c>
      <c r="H221" s="28"/>
      <c r="I221" s="28"/>
      <c r="J221" s="22"/>
      <c r="M221" s="22"/>
      <c r="N221" s="22"/>
    </row>
    <row r="222" spans="1:14" ht="15" customHeight="1">
      <c r="A222" s="35"/>
      <c r="B222" s="19"/>
      <c r="C222" s="78" t="s">
        <v>31</v>
      </c>
      <c r="D222" s="78"/>
      <c r="E222" s="33">
        <v>0</v>
      </c>
      <c r="F222" s="34">
        <f>(E222/E220)*100</f>
        <v>0</v>
      </c>
      <c r="G222" s="36"/>
      <c r="H222" s="31"/>
      <c r="I222" s="31"/>
      <c r="J222" s="22"/>
      <c r="K222" s="28"/>
      <c r="L222" s="17"/>
      <c r="M222" s="20"/>
      <c r="N222" s="20"/>
    </row>
    <row r="223" spans="1:14" ht="15" customHeight="1">
      <c r="A223" s="35"/>
      <c r="B223" s="19"/>
      <c r="C223" s="78" t="s">
        <v>32</v>
      </c>
      <c r="D223" s="78"/>
      <c r="E223" s="33">
        <v>0</v>
      </c>
      <c r="F223" s="34">
        <f>(E223/E220)*100</f>
        <v>0</v>
      </c>
      <c r="G223" s="36"/>
      <c r="H223" s="31"/>
      <c r="I223" s="31"/>
      <c r="J223" s="22"/>
      <c r="K223" s="28"/>
      <c r="L223" s="17"/>
      <c r="M223" s="17"/>
      <c r="N223" s="17"/>
    </row>
    <row r="224" spans="1:14" ht="15" customHeight="1">
      <c r="A224" s="35"/>
      <c r="B224" s="19"/>
      <c r="C224" s="78" t="s">
        <v>33</v>
      </c>
      <c r="D224" s="78"/>
      <c r="E224" s="33">
        <v>2</v>
      </c>
      <c r="F224" s="34">
        <f>(E224/E220)*100</f>
        <v>20</v>
      </c>
      <c r="G224" s="36"/>
      <c r="H224" s="22" t="s">
        <v>34</v>
      </c>
      <c r="I224" s="22"/>
      <c r="J224" s="37"/>
      <c r="K224" s="28"/>
      <c r="L224" s="17"/>
      <c r="M224" s="17"/>
      <c r="N224" s="17"/>
    </row>
    <row r="225" spans="1:14" ht="15" customHeight="1">
      <c r="A225" s="35"/>
      <c r="B225" s="19"/>
      <c r="C225" s="78" t="s">
        <v>35</v>
      </c>
      <c r="D225" s="78"/>
      <c r="E225" s="33">
        <v>0</v>
      </c>
      <c r="F225" s="34">
        <v>10</v>
      </c>
      <c r="G225" s="36"/>
      <c r="H225" s="22"/>
      <c r="I225" s="22"/>
      <c r="J225" s="37"/>
      <c r="K225" s="28"/>
      <c r="L225" s="17"/>
      <c r="M225" s="17"/>
      <c r="N225" s="17"/>
    </row>
    <row r="226" spans="1:14" ht="15" customHeight="1" thickBot="1">
      <c r="A226" s="35"/>
      <c r="B226" s="19"/>
      <c r="C226" s="87" t="s">
        <v>36</v>
      </c>
      <c r="D226" s="87"/>
      <c r="E226" s="38"/>
      <c r="F226" s="39">
        <f>(E226/E220)*100</f>
        <v>0</v>
      </c>
      <c r="G226" s="36"/>
      <c r="H226" s="22"/>
      <c r="I226" s="22"/>
      <c r="M226" s="17"/>
      <c r="N226" s="17"/>
    </row>
    <row r="227" spans="1:14" ht="15" customHeight="1">
      <c r="A227" s="41" t="s">
        <v>37</v>
      </c>
      <c r="B227" s="10"/>
      <c r="C227" s="11"/>
      <c r="D227" s="11"/>
      <c r="E227" s="13"/>
      <c r="F227" s="13"/>
      <c r="G227" s="42"/>
      <c r="H227" s="43"/>
      <c r="I227" s="43"/>
      <c r="J227" s="43"/>
      <c r="K227" s="13"/>
      <c r="L227" s="17"/>
      <c r="M227" s="40"/>
      <c r="N227" s="40"/>
    </row>
    <row r="228" spans="1:14" ht="15" customHeight="1">
      <c r="A228" s="12" t="s">
        <v>38</v>
      </c>
      <c r="B228" s="10"/>
      <c r="C228" s="44"/>
      <c r="D228" s="45"/>
      <c r="E228" s="46"/>
      <c r="F228" s="43"/>
      <c r="G228" s="42"/>
      <c r="H228" s="43"/>
      <c r="I228" s="43"/>
      <c r="J228" s="43"/>
      <c r="K228" s="13"/>
      <c r="L228" s="17"/>
      <c r="M228" s="24"/>
      <c r="N228" s="24"/>
    </row>
    <row r="229" spans="1:14" ht="15" customHeight="1">
      <c r="A229" s="12" t="s">
        <v>39</v>
      </c>
      <c r="B229" s="10"/>
      <c r="C229" s="11"/>
      <c r="D229" s="45"/>
      <c r="E229" s="46"/>
      <c r="F229" s="43"/>
      <c r="G229" s="42"/>
      <c r="H229" s="47"/>
      <c r="I229" s="47"/>
      <c r="J229" s="47"/>
      <c r="K229" s="13"/>
      <c r="L229" s="17"/>
      <c r="M229" s="17"/>
      <c r="N229" s="17"/>
    </row>
    <row r="230" spans="1:14" ht="15" customHeight="1">
      <c r="A230" s="12" t="s">
        <v>40</v>
      </c>
      <c r="B230" s="44"/>
      <c r="C230" s="11"/>
      <c r="D230" s="45"/>
      <c r="E230" s="46"/>
      <c r="F230" s="43"/>
      <c r="G230" s="48"/>
      <c r="H230" s="47"/>
      <c r="I230" s="47"/>
      <c r="J230" s="47"/>
      <c r="K230" s="13"/>
      <c r="L230" s="17"/>
      <c r="M230" s="17"/>
      <c r="N230" s="17"/>
    </row>
    <row r="231" spans="1:14" ht="15" customHeight="1">
      <c r="A231" s="12" t="s">
        <v>41</v>
      </c>
      <c r="B231" s="35"/>
      <c r="C231" s="11"/>
      <c r="D231" s="49"/>
      <c r="E231" s="43"/>
      <c r="F231" s="43"/>
      <c r="G231" s="48"/>
      <c r="H231" s="47"/>
      <c r="I231" s="47"/>
      <c r="J231" s="47"/>
      <c r="K231" s="43"/>
      <c r="L231" s="17"/>
      <c r="M231" s="17"/>
      <c r="N231" s="17"/>
    </row>
    <row r="232" ht="15" customHeight="1" thickBot="1"/>
    <row r="233" spans="1:14" ht="15" customHeight="1" thickBot="1">
      <c r="A233" s="84" t="s">
        <v>0</v>
      </c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</row>
    <row r="234" spans="1:14" ht="15" customHeight="1" thickBo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</row>
    <row r="235" spans="1:14" ht="1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</row>
    <row r="236" spans="1:14" ht="15" customHeight="1">
      <c r="A236" s="85" t="s">
        <v>1</v>
      </c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</row>
    <row r="237" spans="1:14" ht="15" customHeight="1">
      <c r="A237" s="85" t="s">
        <v>2</v>
      </c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</row>
    <row r="238" spans="1:14" ht="15" customHeight="1" thickBot="1">
      <c r="A238" s="86" t="s">
        <v>3</v>
      </c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</row>
    <row r="239" spans="1:14" ht="15" customHeight="1">
      <c r="A239" s="79" t="s">
        <v>97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15" customHeight="1">
      <c r="A240" s="79" t="s">
        <v>5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1:14" ht="15" customHeight="1">
      <c r="A241" s="82" t="s">
        <v>6</v>
      </c>
      <c r="B241" s="75" t="s">
        <v>7</v>
      </c>
      <c r="C241" s="75" t="s">
        <v>8</v>
      </c>
      <c r="D241" s="82" t="s">
        <v>9</v>
      </c>
      <c r="E241" s="75" t="s">
        <v>10</v>
      </c>
      <c r="F241" s="75" t="s">
        <v>11</v>
      </c>
      <c r="G241" s="75" t="s">
        <v>12</v>
      </c>
      <c r="H241" s="75" t="s">
        <v>13</v>
      </c>
      <c r="I241" s="75" t="s">
        <v>14</v>
      </c>
      <c r="J241" s="75" t="s">
        <v>15</v>
      </c>
      <c r="K241" s="80" t="s">
        <v>16</v>
      </c>
      <c r="L241" s="75" t="s">
        <v>17</v>
      </c>
      <c r="M241" s="75" t="s">
        <v>18</v>
      </c>
      <c r="N241" s="75" t="s">
        <v>19</v>
      </c>
    </row>
    <row r="242" spans="1:14" ht="15" customHeight="1">
      <c r="A242" s="83"/>
      <c r="B242" s="76"/>
      <c r="C242" s="76"/>
      <c r="D242" s="83"/>
      <c r="E242" s="76"/>
      <c r="F242" s="76"/>
      <c r="G242" s="76"/>
      <c r="H242" s="76"/>
      <c r="I242" s="76"/>
      <c r="J242" s="76"/>
      <c r="K242" s="81"/>
      <c r="L242" s="76"/>
      <c r="M242" s="76"/>
      <c r="N242" s="76"/>
    </row>
    <row r="243" spans="1:14" ht="15" customHeight="1">
      <c r="A243" s="51">
        <v>1</v>
      </c>
      <c r="B243" s="52">
        <v>42764</v>
      </c>
      <c r="C243" s="51" t="s">
        <v>23</v>
      </c>
      <c r="D243" s="51" t="s">
        <v>21</v>
      </c>
      <c r="E243" s="51" t="s">
        <v>99</v>
      </c>
      <c r="F243" s="51">
        <v>520</v>
      </c>
      <c r="G243" s="51">
        <v>500</v>
      </c>
      <c r="H243" s="51">
        <v>530</v>
      </c>
      <c r="I243" s="51">
        <v>540</v>
      </c>
      <c r="J243" s="51">
        <v>550</v>
      </c>
      <c r="K243" s="51">
        <v>500</v>
      </c>
      <c r="L243" s="53">
        <v>750</v>
      </c>
      <c r="M243" s="65">
        <f>IF(D243="BUY",(K243-F243)*(L243),(F243-K243)*(L243))</f>
        <v>-15000</v>
      </c>
      <c r="N243" s="66">
        <f>M243/(L243)/F243%</f>
        <v>-3.846153846153846</v>
      </c>
    </row>
    <row r="244" spans="1:14" ht="15" customHeight="1">
      <c r="A244" s="51">
        <v>2</v>
      </c>
      <c r="B244" s="52">
        <v>42764</v>
      </c>
      <c r="C244" s="51" t="s">
        <v>23</v>
      </c>
      <c r="D244" s="51" t="s">
        <v>21</v>
      </c>
      <c r="E244" s="51" t="s">
        <v>100</v>
      </c>
      <c r="F244" s="51">
        <v>1965</v>
      </c>
      <c r="G244" s="51">
        <v>1945</v>
      </c>
      <c r="H244" s="51">
        <v>1980</v>
      </c>
      <c r="I244" s="51">
        <v>1995</v>
      </c>
      <c r="J244" s="51">
        <v>2010</v>
      </c>
      <c r="K244" s="51">
        <v>1980</v>
      </c>
      <c r="L244" s="53">
        <v>500</v>
      </c>
      <c r="M244" s="65">
        <f>IF(D244="BUY",(K244-F244)*(L244),(F244-K244)*(L244))</f>
        <v>7500</v>
      </c>
      <c r="N244" s="66">
        <f>M244/(L244)/F244%</f>
        <v>0.7633587786259542</v>
      </c>
    </row>
    <row r="245" spans="1:14" ht="15" customHeight="1">
      <c r="A245" s="51">
        <v>3</v>
      </c>
      <c r="B245" s="52">
        <v>42754</v>
      </c>
      <c r="C245" s="51" t="s">
        <v>23</v>
      </c>
      <c r="D245" s="51" t="s">
        <v>21</v>
      </c>
      <c r="E245" s="51" t="s">
        <v>99</v>
      </c>
      <c r="F245" s="51">
        <v>530</v>
      </c>
      <c r="G245" s="51">
        <v>512</v>
      </c>
      <c r="H245" s="51">
        <v>542</v>
      </c>
      <c r="I245" s="51">
        <v>554</v>
      </c>
      <c r="J245" s="51">
        <v>566</v>
      </c>
      <c r="K245" s="51">
        <v>542</v>
      </c>
      <c r="L245" s="53">
        <v>750</v>
      </c>
      <c r="M245" s="65">
        <f>IF(D245="BUY",(K245-F245)*(L245),(F245-K245)*(L245))</f>
        <v>9000</v>
      </c>
      <c r="N245" s="66">
        <f>M245/(L245)/F245%</f>
        <v>2.2641509433962264</v>
      </c>
    </row>
    <row r="246" spans="1:14" ht="15" customHeight="1">
      <c r="A246" s="51">
        <v>4</v>
      </c>
      <c r="B246" s="52">
        <v>42751</v>
      </c>
      <c r="C246" s="51" t="s">
        <v>23</v>
      </c>
      <c r="D246" s="51" t="s">
        <v>53</v>
      </c>
      <c r="E246" s="51" t="s">
        <v>92</v>
      </c>
      <c r="F246" s="51">
        <v>300</v>
      </c>
      <c r="G246" s="51">
        <v>306</v>
      </c>
      <c r="H246" s="51">
        <v>297</v>
      </c>
      <c r="I246" s="51">
        <v>294</v>
      </c>
      <c r="J246" s="51">
        <v>291</v>
      </c>
      <c r="K246" s="51">
        <v>294</v>
      </c>
      <c r="L246" s="53">
        <v>3000</v>
      </c>
      <c r="M246" s="65">
        <f>IF(D246="BUY",(K246-F246)*(L246),(F246-K246)*(L246))</f>
        <v>18000</v>
      </c>
      <c r="N246" s="66">
        <f>M246/(L246)/F246%</f>
        <v>2</v>
      </c>
    </row>
    <row r="247" spans="1:14" ht="15" customHeight="1">
      <c r="A247" s="51">
        <v>5</v>
      </c>
      <c r="B247" s="52">
        <v>42747</v>
      </c>
      <c r="C247" s="51" t="s">
        <v>23</v>
      </c>
      <c r="D247" s="51" t="s">
        <v>21</v>
      </c>
      <c r="E247" s="51" t="s">
        <v>98</v>
      </c>
      <c r="F247" s="51">
        <v>552</v>
      </c>
      <c r="G247" s="51">
        <v>538</v>
      </c>
      <c r="H247" s="51">
        <v>562</v>
      </c>
      <c r="I247" s="51">
        <v>572</v>
      </c>
      <c r="J247" s="51">
        <v>582</v>
      </c>
      <c r="K247" s="51">
        <v>582</v>
      </c>
      <c r="L247" s="53">
        <v>1500</v>
      </c>
      <c r="M247" s="65">
        <f aca="true" t="shared" si="18" ref="M247:M252">IF(D247="BUY",(K247-F247)*(L247),(F247-K247)*(L247))</f>
        <v>45000</v>
      </c>
      <c r="N247" s="66">
        <f aca="true" t="shared" si="19" ref="N247:N252">M247/(L247)/F247%</f>
        <v>5.434782608695652</v>
      </c>
    </row>
    <row r="248" spans="1:14" ht="15" customHeight="1">
      <c r="A248" s="51">
        <v>6</v>
      </c>
      <c r="B248" s="52">
        <v>42746</v>
      </c>
      <c r="C248" s="51" t="s">
        <v>23</v>
      </c>
      <c r="D248" s="51" t="s">
        <v>21</v>
      </c>
      <c r="E248" s="51" t="s">
        <v>43</v>
      </c>
      <c r="F248" s="51">
        <v>594</v>
      </c>
      <c r="G248" s="51">
        <v>578</v>
      </c>
      <c r="H248" s="51">
        <v>604</v>
      </c>
      <c r="I248" s="51">
        <v>614</v>
      </c>
      <c r="J248" s="51">
        <v>624</v>
      </c>
      <c r="K248" s="51">
        <v>578</v>
      </c>
      <c r="L248" s="53">
        <v>1100</v>
      </c>
      <c r="M248" s="65">
        <f t="shared" si="18"/>
        <v>-17600</v>
      </c>
      <c r="N248" s="66">
        <f t="shared" si="19"/>
        <v>-2.6936026936026933</v>
      </c>
    </row>
    <row r="249" spans="1:14" ht="15" customHeight="1">
      <c r="A249" s="51">
        <v>7</v>
      </c>
      <c r="B249" s="52">
        <v>42744</v>
      </c>
      <c r="C249" s="51" t="s">
        <v>23</v>
      </c>
      <c r="D249" s="51" t="s">
        <v>21</v>
      </c>
      <c r="E249" s="51" t="s">
        <v>98</v>
      </c>
      <c r="F249" s="51">
        <v>525</v>
      </c>
      <c r="G249" s="51">
        <v>508</v>
      </c>
      <c r="H249" s="51">
        <v>535</v>
      </c>
      <c r="I249" s="51">
        <v>545</v>
      </c>
      <c r="J249" s="51">
        <v>555</v>
      </c>
      <c r="K249" s="51">
        <v>535</v>
      </c>
      <c r="L249" s="53">
        <v>1500</v>
      </c>
      <c r="M249" s="65">
        <f t="shared" si="18"/>
        <v>15000</v>
      </c>
      <c r="N249" s="66">
        <f t="shared" si="19"/>
        <v>1.9047619047619047</v>
      </c>
    </row>
    <row r="250" spans="1:14" ht="15" customHeight="1">
      <c r="A250" s="51">
        <v>8</v>
      </c>
      <c r="B250" s="52">
        <v>42740</v>
      </c>
      <c r="C250" s="51" t="s">
        <v>23</v>
      </c>
      <c r="D250" s="51" t="s">
        <v>21</v>
      </c>
      <c r="E250" s="51" t="s">
        <v>57</v>
      </c>
      <c r="F250" s="51">
        <v>615</v>
      </c>
      <c r="G250" s="51">
        <v>604</v>
      </c>
      <c r="H250" s="51">
        <v>621</v>
      </c>
      <c r="I250" s="51">
        <v>627</v>
      </c>
      <c r="J250" s="51">
        <v>634</v>
      </c>
      <c r="K250" s="51">
        <v>621</v>
      </c>
      <c r="L250" s="53">
        <v>1500</v>
      </c>
      <c r="M250" s="65">
        <f t="shared" si="18"/>
        <v>9000</v>
      </c>
      <c r="N250" s="66">
        <f t="shared" si="19"/>
        <v>0.975609756097561</v>
      </c>
    </row>
    <row r="251" spans="1:14" ht="15" customHeight="1">
      <c r="A251" s="51">
        <v>9</v>
      </c>
      <c r="B251" s="52">
        <v>42740</v>
      </c>
      <c r="C251" s="51" t="s">
        <v>23</v>
      </c>
      <c r="D251" s="51" t="s">
        <v>21</v>
      </c>
      <c r="E251" s="51" t="s">
        <v>75</v>
      </c>
      <c r="F251" s="51">
        <v>200</v>
      </c>
      <c r="G251" s="51">
        <v>196.5</v>
      </c>
      <c r="H251" s="51">
        <v>202</v>
      </c>
      <c r="I251" s="51">
        <v>204</v>
      </c>
      <c r="J251" s="51">
        <v>206</v>
      </c>
      <c r="K251" s="51">
        <v>196.5</v>
      </c>
      <c r="L251" s="53">
        <v>3500</v>
      </c>
      <c r="M251" s="65">
        <f t="shared" si="18"/>
        <v>-12250</v>
      </c>
      <c r="N251" s="66">
        <f t="shared" si="19"/>
        <v>-1.75</v>
      </c>
    </row>
    <row r="252" spans="1:14" ht="15" customHeight="1">
      <c r="A252" s="51">
        <v>10</v>
      </c>
      <c r="B252" s="52">
        <v>42739</v>
      </c>
      <c r="C252" s="51" t="s">
        <v>23</v>
      </c>
      <c r="D252" s="51" t="s">
        <v>21</v>
      </c>
      <c r="E252" s="51" t="s">
        <v>96</v>
      </c>
      <c r="F252" s="51">
        <v>450</v>
      </c>
      <c r="G252" s="51">
        <v>443</v>
      </c>
      <c r="H252" s="51">
        <v>454</v>
      </c>
      <c r="I252" s="51">
        <v>458</v>
      </c>
      <c r="J252" s="51">
        <v>462</v>
      </c>
      <c r="K252" s="51">
        <v>454</v>
      </c>
      <c r="L252" s="53">
        <v>2000</v>
      </c>
      <c r="M252" s="65">
        <f t="shared" si="18"/>
        <v>8000</v>
      </c>
      <c r="N252" s="66">
        <f t="shared" si="19"/>
        <v>0.8888888888888888</v>
      </c>
    </row>
    <row r="253" spans="1:14" ht="15" customHeight="1">
      <c r="A253" s="9" t="s">
        <v>25</v>
      </c>
      <c r="B253" s="10"/>
      <c r="C253" s="11"/>
      <c r="D253" s="12"/>
      <c r="E253" s="13"/>
      <c r="F253" s="13"/>
      <c r="G253" s="14"/>
      <c r="H253" s="15"/>
      <c r="I253" s="15"/>
      <c r="J253" s="15"/>
      <c r="K253" s="16"/>
      <c r="L253" s="17"/>
      <c r="M253" s="40"/>
      <c r="N253" s="67"/>
    </row>
    <row r="254" spans="1:12" ht="15" customHeight="1">
      <c r="A254" s="9" t="s">
        <v>26</v>
      </c>
      <c r="B254" s="19"/>
      <c r="C254" s="11"/>
      <c r="D254" s="12"/>
      <c r="E254" s="13"/>
      <c r="F254" s="13"/>
      <c r="G254" s="14"/>
      <c r="H254" s="13"/>
      <c r="I254" s="13"/>
      <c r="J254" s="13"/>
      <c r="K254" s="16"/>
      <c r="L254" s="17"/>
    </row>
    <row r="255" spans="1:14" ht="15" customHeight="1">
      <c r="A255" s="9" t="s">
        <v>26</v>
      </c>
      <c r="B255" s="19"/>
      <c r="C255" s="20"/>
      <c r="D255" s="21"/>
      <c r="E255" s="22"/>
      <c r="F255" s="22"/>
      <c r="G255" s="23"/>
      <c r="H255" s="22"/>
      <c r="I255" s="22"/>
      <c r="J255" s="22"/>
      <c r="K255" s="22"/>
      <c r="L255" s="17"/>
      <c r="M255" s="17"/>
      <c r="N255" s="17"/>
    </row>
    <row r="256" spans="1:14" ht="15" customHeight="1" thickBot="1">
      <c r="A256" s="24"/>
      <c r="B256" s="19"/>
      <c r="C256" s="22"/>
      <c r="D256" s="22"/>
      <c r="E256" s="22"/>
      <c r="F256" s="25"/>
      <c r="G256" s="26"/>
      <c r="H256" s="27" t="s">
        <v>27</v>
      </c>
      <c r="I256" s="27"/>
      <c r="J256" s="28"/>
      <c r="K256" s="28"/>
      <c r="L256" s="17"/>
      <c r="M256" s="63" t="s">
        <v>72</v>
      </c>
      <c r="N256" s="64" t="s">
        <v>68</v>
      </c>
    </row>
    <row r="257" spans="1:12" ht="15" customHeight="1">
      <c r="A257" s="24"/>
      <c r="B257" s="19"/>
      <c r="C257" s="77" t="s">
        <v>28</v>
      </c>
      <c r="D257" s="77"/>
      <c r="E257" s="29">
        <v>10</v>
      </c>
      <c r="F257" s="30">
        <v>100</v>
      </c>
      <c r="G257" s="31">
        <v>10</v>
      </c>
      <c r="H257" s="32">
        <f>G258/G257%</f>
        <v>70</v>
      </c>
      <c r="I257" s="32"/>
      <c r="J257" s="32"/>
      <c r="L257" s="17"/>
    </row>
    <row r="258" spans="1:14" ht="15" customHeight="1">
      <c r="A258" s="24"/>
      <c r="B258" s="19"/>
      <c r="C258" s="78" t="s">
        <v>29</v>
      </c>
      <c r="D258" s="78"/>
      <c r="E258" s="33">
        <v>7</v>
      </c>
      <c r="F258" s="34">
        <f>(E258/E257)*100</f>
        <v>70</v>
      </c>
      <c r="G258" s="31">
        <v>7</v>
      </c>
      <c r="H258" s="28"/>
      <c r="I258" s="28"/>
      <c r="J258" s="22"/>
      <c r="K258" s="28"/>
      <c r="M258" s="22"/>
      <c r="N258" s="22"/>
    </row>
    <row r="259" spans="1:14" ht="15" customHeight="1">
      <c r="A259" s="35"/>
      <c r="B259" s="19"/>
      <c r="C259" s="78" t="s">
        <v>31</v>
      </c>
      <c r="D259" s="78"/>
      <c r="E259" s="33">
        <v>0</v>
      </c>
      <c r="F259" s="34">
        <f>(E259/E257)*100</f>
        <v>0</v>
      </c>
      <c r="G259" s="36"/>
      <c r="H259" s="31"/>
      <c r="I259" s="31"/>
      <c r="J259" s="22"/>
      <c r="K259" s="28"/>
      <c r="L259" s="17"/>
      <c r="M259" s="20"/>
      <c r="N259" s="20"/>
    </row>
    <row r="260" spans="1:14" ht="15" customHeight="1">
      <c r="A260" s="35"/>
      <c r="B260" s="19"/>
      <c r="C260" s="78" t="s">
        <v>32</v>
      </c>
      <c r="D260" s="78"/>
      <c r="E260" s="33">
        <v>0</v>
      </c>
      <c r="F260" s="34">
        <f>(E260/E257)*100</f>
        <v>0</v>
      </c>
      <c r="G260" s="36"/>
      <c r="H260" s="31"/>
      <c r="I260" s="31"/>
      <c r="J260" s="22"/>
      <c r="K260" s="28"/>
      <c r="L260" s="17"/>
      <c r="M260" s="17"/>
      <c r="N260" s="17"/>
    </row>
    <row r="261" spans="1:14" ht="15" customHeight="1">
      <c r="A261" s="35"/>
      <c r="B261" s="19"/>
      <c r="C261" s="78" t="s">
        <v>33</v>
      </c>
      <c r="D261" s="78"/>
      <c r="E261" s="33">
        <v>3</v>
      </c>
      <c r="F261" s="34">
        <f>(E261/E257)*100</f>
        <v>30</v>
      </c>
      <c r="G261" s="36"/>
      <c r="H261" s="22" t="s">
        <v>34</v>
      </c>
      <c r="I261" s="22"/>
      <c r="J261" s="37"/>
      <c r="K261" s="28"/>
      <c r="L261" s="17"/>
      <c r="M261" s="17"/>
      <c r="N261" s="17"/>
    </row>
    <row r="262" spans="1:14" ht="15" customHeight="1">
      <c r="A262" s="35"/>
      <c r="B262" s="19"/>
      <c r="C262" s="78" t="s">
        <v>35</v>
      </c>
      <c r="D262" s="78"/>
      <c r="E262" s="33">
        <v>0</v>
      </c>
      <c r="F262" s="34">
        <v>0</v>
      </c>
      <c r="G262" s="36"/>
      <c r="H262" s="22"/>
      <c r="I262" s="22"/>
      <c r="J262" s="37"/>
      <c r="K262" s="28"/>
      <c r="L262" s="17"/>
      <c r="M262" s="17"/>
      <c r="N262" s="17"/>
    </row>
    <row r="263" spans="1:14" ht="15" customHeight="1" thickBot="1">
      <c r="A263" s="35"/>
      <c r="B263" s="19"/>
      <c r="C263" s="87" t="s">
        <v>36</v>
      </c>
      <c r="D263" s="87"/>
      <c r="E263" s="38"/>
      <c r="F263" s="39">
        <f>(E263/E257)*100</f>
        <v>0</v>
      </c>
      <c r="G263" s="36"/>
      <c r="H263" s="22"/>
      <c r="I263" s="22"/>
      <c r="M263" s="17"/>
      <c r="N263" s="17"/>
    </row>
    <row r="264" spans="1:14" ht="15" customHeight="1">
      <c r="A264" s="41" t="s">
        <v>37</v>
      </c>
      <c r="B264" s="10"/>
      <c r="C264" s="11"/>
      <c r="D264" s="11"/>
      <c r="E264" s="13"/>
      <c r="F264" s="13"/>
      <c r="G264" s="42"/>
      <c r="H264" s="43"/>
      <c r="I264" s="43"/>
      <c r="J264" s="43"/>
      <c r="K264" s="13"/>
      <c r="L264" s="17"/>
      <c r="M264" s="40"/>
      <c r="N264" s="40"/>
    </row>
    <row r="265" spans="1:14" ht="15" customHeight="1">
      <c r="A265" s="12" t="s">
        <v>38</v>
      </c>
      <c r="B265" s="10"/>
      <c r="C265" s="44"/>
      <c r="D265" s="45"/>
      <c r="E265" s="46"/>
      <c r="F265" s="43"/>
      <c r="G265" s="42"/>
      <c r="H265" s="43"/>
      <c r="I265" s="43"/>
      <c r="J265" s="43"/>
      <c r="K265" s="13"/>
      <c r="L265" s="17"/>
      <c r="M265" s="24"/>
      <c r="N265" s="24"/>
    </row>
    <row r="266" spans="1:14" ht="15" customHeight="1">
      <c r="A266" s="12" t="s">
        <v>39</v>
      </c>
      <c r="B266" s="10"/>
      <c r="C266" s="11"/>
      <c r="D266" s="45"/>
      <c r="E266" s="46"/>
      <c r="F266" s="43"/>
      <c r="G266" s="42"/>
      <c r="H266" s="47"/>
      <c r="I266" s="47"/>
      <c r="J266" s="47"/>
      <c r="K266" s="13"/>
      <c r="L266" s="17"/>
      <c r="M266" s="17"/>
      <c r="N266" s="17"/>
    </row>
    <row r="267" spans="1:14" ht="15" customHeight="1">
      <c r="A267" s="12" t="s">
        <v>40</v>
      </c>
      <c r="B267" s="44"/>
      <c r="C267" s="11"/>
      <c r="D267" s="45"/>
      <c r="E267" s="46"/>
      <c r="F267" s="43"/>
      <c r="G267" s="48"/>
      <c r="H267" s="47"/>
      <c r="I267" s="47"/>
      <c r="J267" s="47"/>
      <c r="K267" s="13"/>
      <c r="L267" s="17"/>
      <c r="M267" s="17"/>
      <c r="N267" s="17"/>
    </row>
    <row r="268" spans="1:14" ht="15" customHeight="1" thickBot="1">
      <c r="A268" s="12" t="s">
        <v>41</v>
      </c>
      <c r="B268" s="35"/>
      <c r="C268" s="11"/>
      <c r="D268" s="49"/>
      <c r="E268" s="43"/>
      <c r="F268" s="43"/>
      <c r="G268" s="48"/>
      <c r="H268" s="47"/>
      <c r="I268" s="47"/>
      <c r="J268" s="47"/>
      <c r="K268" s="43"/>
      <c r="L268" s="17"/>
      <c r="M268" s="17"/>
      <c r="N268" s="17"/>
    </row>
    <row r="269" spans="1:14" ht="15" customHeight="1" thickBot="1">
      <c r="A269" s="84" t="s">
        <v>0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</row>
    <row r="270" spans="1:14" ht="15" customHeight="1" thickBo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</row>
    <row r="271" spans="1:14" ht="1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</row>
    <row r="272" spans="1:14" ht="15" customHeight="1">
      <c r="A272" s="85" t="s">
        <v>1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</row>
    <row r="273" spans="1:14" ht="15" customHeight="1">
      <c r="A273" s="85" t="s">
        <v>2</v>
      </c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</row>
    <row r="274" spans="1:14" ht="15" customHeight="1" thickBot="1">
      <c r="A274" s="86" t="s">
        <v>3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</row>
    <row r="275" spans="1:14" ht="15" customHeight="1">
      <c r="A275" s="79" t="s">
        <v>90</v>
      </c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</row>
    <row r="276" spans="1:14" ht="15" customHeight="1">
      <c r="A276" s="79" t="s">
        <v>5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</row>
    <row r="277" spans="1:14" ht="15" customHeight="1">
      <c r="A277" s="82" t="s">
        <v>6</v>
      </c>
      <c r="B277" s="75" t="s">
        <v>7</v>
      </c>
      <c r="C277" s="75" t="s">
        <v>8</v>
      </c>
      <c r="D277" s="82" t="s">
        <v>9</v>
      </c>
      <c r="E277" s="75" t="s">
        <v>10</v>
      </c>
      <c r="F277" s="75" t="s">
        <v>11</v>
      </c>
      <c r="G277" s="75" t="s">
        <v>12</v>
      </c>
      <c r="H277" s="75" t="s">
        <v>13</v>
      </c>
      <c r="I277" s="75" t="s">
        <v>14</v>
      </c>
      <c r="J277" s="75" t="s">
        <v>15</v>
      </c>
      <c r="K277" s="80" t="s">
        <v>16</v>
      </c>
      <c r="L277" s="75" t="s">
        <v>17</v>
      </c>
      <c r="M277" s="75" t="s">
        <v>18</v>
      </c>
      <c r="N277" s="75" t="s">
        <v>19</v>
      </c>
    </row>
    <row r="278" spans="1:14" ht="15" customHeight="1">
      <c r="A278" s="83"/>
      <c r="B278" s="76"/>
      <c r="C278" s="76"/>
      <c r="D278" s="83"/>
      <c r="E278" s="76"/>
      <c r="F278" s="76"/>
      <c r="G278" s="76"/>
      <c r="H278" s="76"/>
      <c r="I278" s="76"/>
      <c r="J278" s="76"/>
      <c r="K278" s="81"/>
      <c r="L278" s="76"/>
      <c r="M278" s="76"/>
      <c r="N278" s="76"/>
    </row>
    <row r="279" spans="1:14" ht="15.75" customHeight="1">
      <c r="A279" s="51">
        <v>1</v>
      </c>
      <c r="B279" s="52">
        <v>43098</v>
      </c>
      <c r="C279" s="51" t="s">
        <v>23</v>
      </c>
      <c r="D279" s="51" t="s">
        <v>21</v>
      </c>
      <c r="E279" s="51" t="s">
        <v>84</v>
      </c>
      <c r="F279" s="51">
        <v>432</v>
      </c>
      <c r="G279" s="51">
        <v>424</v>
      </c>
      <c r="H279" s="51">
        <v>437</v>
      </c>
      <c r="I279" s="51">
        <v>442</v>
      </c>
      <c r="J279" s="51">
        <v>447</v>
      </c>
      <c r="K279" s="51">
        <v>437</v>
      </c>
      <c r="L279" s="53">
        <v>1500</v>
      </c>
      <c r="M279" s="65">
        <f>IF(D279="BUY",(K279-F279)*(L279),(F279-K279)*(L279))</f>
        <v>7500</v>
      </c>
      <c r="N279" s="66">
        <f>M279/(L279)/F279%</f>
        <v>1.1574074074074074</v>
      </c>
    </row>
    <row r="280" spans="1:14" ht="15.75" customHeight="1">
      <c r="A280" s="51">
        <v>2</v>
      </c>
      <c r="B280" s="52">
        <v>43095</v>
      </c>
      <c r="C280" s="51" t="s">
        <v>23</v>
      </c>
      <c r="D280" s="51" t="s">
        <v>21</v>
      </c>
      <c r="E280" s="51" t="s">
        <v>95</v>
      </c>
      <c r="F280" s="51">
        <v>316.5</v>
      </c>
      <c r="G280" s="51">
        <v>302</v>
      </c>
      <c r="H280" s="51">
        <v>325</v>
      </c>
      <c r="I280" s="51">
        <v>333</v>
      </c>
      <c r="J280" s="51">
        <v>341</v>
      </c>
      <c r="K280" s="51">
        <v>316.5</v>
      </c>
      <c r="L280" s="53">
        <v>1750</v>
      </c>
      <c r="M280" s="65">
        <f>IF(D280="BUY",(K280-F280)*(L280),(F280-K280)*(L280))</f>
        <v>0</v>
      </c>
      <c r="N280" s="66">
        <f>M280/(L280)/F280%</f>
        <v>0</v>
      </c>
    </row>
    <row r="281" spans="1:14" ht="15.75" customHeight="1">
      <c r="A281" s="51">
        <v>3</v>
      </c>
      <c r="B281" s="52">
        <v>43091</v>
      </c>
      <c r="C281" s="51" t="s">
        <v>23</v>
      </c>
      <c r="D281" s="51" t="s">
        <v>21</v>
      </c>
      <c r="E281" s="51" t="s">
        <v>94</v>
      </c>
      <c r="F281" s="51">
        <v>2655</v>
      </c>
      <c r="G281" s="51">
        <v>2570</v>
      </c>
      <c r="H281" s="51">
        <v>2705</v>
      </c>
      <c r="I281" s="51">
        <v>2750</v>
      </c>
      <c r="J281" s="51">
        <v>2800</v>
      </c>
      <c r="K281" s="51">
        <v>2630</v>
      </c>
      <c r="L281" s="53">
        <v>250</v>
      </c>
      <c r="M281" s="65">
        <f>IF(D281="BUY",(K281-F281)*(L281),(F281-K281)*(L281))</f>
        <v>-6250</v>
      </c>
      <c r="N281" s="66">
        <f>M281/(L281)/F281%</f>
        <v>-0.9416195856873822</v>
      </c>
    </row>
    <row r="282" spans="1:14" ht="15" customHeight="1">
      <c r="A282" s="51">
        <v>4</v>
      </c>
      <c r="B282" s="52">
        <v>43089</v>
      </c>
      <c r="C282" s="51" t="s">
        <v>23</v>
      </c>
      <c r="D282" s="51" t="s">
        <v>21</v>
      </c>
      <c r="E282" s="51" t="s">
        <v>93</v>
      </c>
      <c r="F282" s="51">
        <v>316.2</v>
      </c>
      <c r="G282" s="51">
        <v>311</v>
      </c>
      <c r="H282" s="51">
        <v>319</v>
      </c>
      <c r="I282" s="51">
        <v>322</v>
      </c>
      <c r="J282" s="51">
        <v>325</v>
      </c>
      <c r="K282" s="51">
        <v>319</v>
      </c>
      <c r="L282" s="53">
        <v>2750</v>
      </c>
      <c r="M282" s="65">
        <f>IF(D282="BUY",(K282-F282)*(L282),(F282-K282)*(L282))</f>
        <v>7700.000000000031</v>
      </c>
      <c r="N282" s="66">
        <f>M282/(L282)/F282%</f>
        <v>0.8855154965211928</v>
      </c>
    </row>
    <row r="283" spans="1:14" ht="15" customHeight="1">
      <c r="A283" s="51">
        <v>5</v>
      </c>
      <c r="B283" s="52">
        <v>43087</v>
      </c>
      <c r="C283" s="51" t="s">
        <v>23</v>
      </c>
      <c r="D283" s="51" t="s">
        <v>21</v>
      </c>
      <c r="E283" s="51" t="s">
        <v>92</v>
      </c>
      <c r="F283" s="51">
        <v>322</v>
      </c>
      <c r="G283" s="51">
        <v>317</v>
      </c>
      <c r="H283" s="51">
        <v>325</v>
      </c>
      <c r="I283" s="51">
        <v>328</v>
      </c>
      <c r="J283" s="51">
        <v>331</v>
      </c>
      <c r="K283" s="51">
        <v>324.5</v>
      </c>
      <c r="L283" s="53">
        <v>3000</v>
      </c>
      <c r="M283" s="65">
        <f aca="true" t="shared" si="20" ref="M283:M289">IF(D283="BUY",(K283-F283)*(L283),(F283-K283)*(L283))</f>
        <v>7500</v>
      </c>
      <c r="N283" s="66">
        <f aca="true" t="shared" si="21" ref="N283:N289">M283/(L283)/F283%</f>
        <v>0.7763975155279502</v>
      </c>
    </row>
    <row r="284" spans="1:14" ht="15" customHeight="1">
      <c r="A284" s="51">
        <v>6</v>
      </c>
      <c r="B284" s="52">
        <v>43082</v>
      </c>
      <c r="C284" s="51" t="s">
        <v>23</v>
      </c>
      <c r="D284" s="51" t="s">
        <v>21</v>
      </c>
      <c r="E284" s="51" t="s">
        <v>80</v>
      </c>
      <c r="F284" s="51">
        <v>695</v>
      </c>
      <c r="G284" s="51">
        <v>679</v>
      </c>
      <c r="H284" s="51">
        <v>705</v>
      </c>
      <c r="I284" s="51">
        <v>715</v>
      </c>
      <c r="J284" s="51">
        <v>725</v>
      </c>
      <c r="K284" s="51">
        <v>715</v>
      </c>
      <c r="L284" s="53">
        <v>1000</v>
      </c>
      <c r="M284" s="65">
        <f t="shared" si="20"/>
        <v>20000</v>
      </c>
      <c r="N284" s="66">
        <f t="shared" si="21"/>
        <v>2.8776978417266186</v>
      </c>
    </row>
    <row r="285" spans="1:14" ht="15" customHeight="1">
      <c r="A285" s="51">
        <v>7</v>
      </c>
      <c r="B285" s="52">
        <v>43077</v>
      </c>
      <c r="C285" s="51" t="s">
        <v>23</v>
      </c>
      <c r="D285" s="51" t="s">
        <v>21</v>
      </c>
      <c r="E285" s="51" t="s">
        <v>80</v>
      </c>
      <c r="F285" s="51">
        <v>695</v>
      </c>
      <c r="G285" s="51">
        <v>678</v>
      </c>
      <c r="H285" s="51">
        <v>705</v>
      </c>
      <c r="I285" s="51">
        <v>715</v>
      </c>
      <c r="J285" s="51">
        <v>725</v>
      </c>
      <c r="K285" s="51">
        <v>715</v>
      </c>
      <c r="L285" s="53">
        <v>1000</v>
      </c>
      <c r="M285" s="65">
        <f t="shared" si="20"/>
        <v>20000</v>
      </c>
      <c r="N285" s="66">
        <f t="shared" si="21"/>
        <v>2.8776978417266186</v>
      </c>
    </row>
    <row r="286" spans="1:14" ht="15" customHeight="1">
      <c r="A286" s="51">
        <v>8</v>
      </c>
      <c r="B286" s="52">
        <v>43076</v>
      </c>
      <c r="C286" s="51" t="s">
        <v>23</v>
      </c>
      <c r="D286" s="51" t="s">
        <v>21</v>
      </c>
      <c r="E286" s="51" t="s">
        <v>84</v>
      </c>
      <c r="F286" s="51">
        <v>406</v>
      </c>
      <c r="G286" s="51">
        <v>392</v>
      </c>
      <c r="H286" s="51">
        <v>414</v>
      </c>
      <c r="I286" s="51">
        <v>422</v>
      </c>
      <c r="J286" s="51">
        <v>430</v>
      </c>
      <c r="K286" s="51">
        <v>414</v>
      </c>
      <c r="L286" s="53">
        <v>1500</v>
      </c>
      <c r="M286" s="65">
        <f t="shared" si="20"/>
        <v>12000</v>
      </c>
      <c r="N286" s="66">
        <f t="shared" si="21"/>
        <v>1.9704433497536948</v>
      </c>
    </row>
    <row r="287" spans="1:14" ht="15" customHeight="1">
      <c r="A287" s="51">
        <v>9</v>
      </c>
      <c r="B287" s="52">
        <v>43075</v>
      </c>
      <c r="C287" s="51" t="s">
        <v>23</v>
      </c>
      <c r="D287" s="51" t="s">
        <v>21</v>
      </c>
      <c r="E287" s="51" t="s">
        <v>67</v>
      </c>
      <c r="F287" s="51">
        <v>8570</v>
      </c>
      <c r="G287" s="51">
        <v>8250</v>
      </c>
      <c r="H287" s="51">
        <v>8720</v>
      </c>
      <c r="I287" s="51">
        <v>8870</v>
      </c>
      <c r="J287" s="51">
        <v>9020</v>
      </c>
      <c r="K287" s="51">
        <v>8870</v>
      </c>
      <c r="L287" s="53">
        <v>75</v>
      </c>
      <c r="M287" s="65">
        <f t="shared" si="20"/>
        <v>22500</v>
      </c>
      <c r="N287" s="66">
        <f t="shared" si="21"/>
        <v>3.500583430571762</v>
      </c>
    </row>
    <row r="288" spans="1:14" ht="15" customHeight="1">
      <c r="A288" s="51">
        <v>10</v>
      </c>
      <c r="B288" s="52">
        <v>43074</v>
      </c>
      <c r="C288" s="51" t="s">
        <v>23</v>
      </c>
      <c r="D288" s="51" t="s">
        <v>21</v>
      </c>
      <c r="E288" s="51" t="s">
        <v>91</v>
      </c>
      <c r="F288" s="51">
        <v>733</v>
      </c>
      <c r="G288" s="51">
        <v>722</v>
      </c>
      <c r="H288" s="51">
        <v>740</v>
      </c>
      <c r="I288" s="51">
        <v>747</v>
      </c>
      <c r="J288" s="51">
        <v>755</v>
      </c>
      <c r="K288" s="51">
        <v>740</v>
      </c>
      <c r="L288" s="53">
        <v>1000</v>
      </c>
      <c r="M288" s="65">
        <f t="shared" si="20"/>
        <v>7000</v>
      </c>
      <c r="N288" s="66">
        <f t="shared" si="21"/>
        <v>0.9549795361527967</v>
      </c>
    </row>
    <row r="289" spans="1:14" ht="15" customHeight="1">
      <c r="A289" s="51">
        <v>11</v>
      </c>
      <c r="B289" s="52">
        <v>43073</v>
      </c>
      <c r="C289" s="51" t="s">
        <v>23</v>
      </c>
      <c r="D289" s="51" t="s">
        <v>21</v>
      </c>
      <c r="E289" s="51" t="s">
        <v>89</v>
      </c>
      <c r="F289" s="51">
        <v>504</v>
      </c>
      <c r="G289" s="51">
        <v>489</v>
      </c>
      <c r="H289" s="51">
        <v>512</v>
      </c>
      <c r="I289" s="51">
        <v>520</v>
      </c>
      <c r="J289" s="51">
        <v>528</v>
      </c>
      <c r="K289" s="51">
        <v>512</v>
      </c>
      <c r="L289" s="53">
        <v>1800</v>
      </c>
      <c r="M289" s="65">
        <f t="shared" si="20"/>
        <v>14400</v>
      </c>
      <c r="N289" s="66">
        <f t="shared" si="21"/>
        <v>1.5873015873015872</v>
      </c>
    </row>
    <row r="290" spans="1:14" ht="15" customHeight="1">
      <c r="A290" s="9" t="s">
        <v>25</v>
      </c>
      <c r="B290" s="10"/>
      <c r="C290" s="11"/>
      <c r="D290" s="12"/>
      <c r="E290" s="13"/>
      <c r="F290" s="13"/>
      <c r="G290" s="14"/>
      <c r="H290" s="15"/>
      <c r="I290" s="15"/>
      <c r="J290" s="15"/>
      <c r="K290" s="16"/>
      <c r="L290" s="17"/>
      <c r="M290" s="40"/>
      <c r="N290" s="67"/>
    </row>
    <row r="291" spans="1:12" ht="15" customHeight="1">
      <c r="A291" s="9" t="s">
        <v>26</v>
      </c>
      <c r="B291" s="19"/>
      <c r="C291" s="11"/>
      <c r="D291" s="12"/>
      <c r="E291" s="13"/>
      <c r="F291" s="13"/>
      <c r="G291" s="14"/>
      <c r="H291" s="13"/>
      <c r="I291" s="13"/>
      <c r="J291" s="13"/>
      <c r="K291" s="16"/>
      <c r="L291" s="17"/>
    </row>
    <row r="292" spans="1:14" ht="15" customHeight="1">
      <c r="A292" s="9" t="s">
        <v>26</v>
      </c>
      <c r="B292" s="19"/>
      <c r="C292" s="20"/>
      <c r="D292" s="21"/>
      <c r="E292" s="22"/>
      <c r="F292" s="22"/>
      <c r="G292" s="23"/>
      <c r="H292" s="22"/>
      <c r="I292" s="22"/>
      <c r="J292" s="22"/>
      <c r="K292" s="22"/>
      <c r="L292" s="17"/>
      <c r="M292" s="17"/>
      <c r="N292" s="17"/>
    </row>
    <row r="293" spans="1:14" ht="15" customHeight="1" thickBot="1">
      <c r="A293" s="24"/>
      <c r="B293" s="19"/>
      <c r="C293" s="22"/>
      <c r="D293" s="22"/>
      <c r="E293" s="22"/>
      <c r="F293" s="25"/>
      <c r="G293" s="26"/>
      <c r="H293" s="27" t="s">
        <v>27</v>
      </c>
      <c r="I293" s="27"/>
      <c r="J293" s="28"/>
      <c r="K293" s="28"/>
      <c r="L293" s="17"/>
      <c r="M293" s="63" t="s">
        <v>72</v>
      </c>
      <c r="N293" s="64" t="s">
        <v>68</v>
      </c>
    </row>
    <row r="294" spans="1:12" ht="15" customHeight="1">
      <c r="A294" s="24"/>
      <c r="B294" s="19"/>
      <c r="C294" s="77" t="s">
        <v>28</v>
      </c>
      <c r="D294" s="77"/>
      <c r="E294" s="29">
        <v>11</v>
      </c>
      <c r="F294" s="30">
        <v>100</v>
      </c>
      <c r="G294" s="31">
        <v>11</v>
      </c>
      <c r="H294" s="32">
        <f>G295/G294%</f>
        <v>81.81818181818181</v>
      </c>
      <c r="I294" s="32"/>
      <c r="J294" s="32"/>
      <c r="L294" s="17"/>
    </row>
    <row r="295" spans="1:14" ht="15" customHeight="1">
      <c r="A295" s="24"/>
      <c r="B295" s="19"/>
      <c r="C295" s="78" t="s">
        <v>29</v>
      </c>
      <c r="D295" s="78"/>
      <c r="E295" s="33">
        <v>9</v>
      </c>
      <c r="F295" s="34">
        <f>(E295/E294)*100</f>
        <v>81.81818181818183</v>
      </c>
      <c r="G295" s="31">
        <v>9</v>
      </c>
      <c r="H295" s="28"/>
      <c r="I295" s="28"/>
      <c r="J295" s="22"/>
      <c r="K295" s="28"/>
      <c r="M295" s="22"/>
      <c r="N295" s="22"/>
    </row>
    <row r="296" spans="1:14" ht="15" customHeight="1">
      <c r="A296" s="35"/>
      <c r="B296" s="19"/>
      <c r="C296" s="78" t="s">
        <v>31</v>
      </c>
      <c r="D296" s="78"/>
      <c r="E296" s="33">
        <v>0</v>
      </c>
      <c r="F296" s="34">
        <f>(E296/E294)*100</f>
        <v>0</v>
      </c>
      <c r="G296" s="36"/>
      <c r="H296" s="31"/>
      <c r="I296" s="31"/>
      <c r="J296" s="22"/>
      <c r="K296" s="28"/>
      <c r="L296" s="17"/>
      <c r="M296" s="20"/>
      <c r="N296" s="20"/>
    </row>
    <row r="297" spans="1:14" ht="15" customHeight="1">
      <c r="A297" s="35"/>
      <c r="B297" s="19"/>
      <c r="C297" s="78" t="s">
        <v>32</v>
      </c>
      <c r="D297" s="78"/>
      <c r="E297" s="33">
        <v>1</v>
      </c>
      <c r="F297" s="34">
        <f>(E297/E294)*100</f>
        <v>9.090909090909092</v>
      </c>
      <c r="G297" s="36"/>
      <c r="H297" s="31"/>
      <c r="I297" s="31"/>
      <c r="J297" s="22"/>
      <c r="K297" s="28"/>
      <c r="L297" s="17"/>
      <c r="M297" s="17"/>
      <c r="N297" s="17"/>
    </row>
    <row r="298" spans="1:14" ht="15" customHeight="1">
      <c r="A298" s="35"/>
      <c r="B298" s="19"/>
      <c r="C298" s="78" t="s">
        <v>33</v>
      </c>
      <c r="D298" s="78"/>
      <c r="E298" s="33">
        <v>0</v>
      </c>
      <c r="F298" s="34">
        <f>(E298/E294)*100</f>
        <v>0</v>
      </c>
      <c r="G298" s="36"/>
      <c r="H298" s="22" t="s">
        <v>34</v>
      </c>
      <c r="I298" s="22"/>
      <c r="J298" s="37"/>
      <c r="K298" s="28"/>
      <c r="L298" s="17"/>
      <c r="M298" s="17"/>
      <c r="N298" s="17"/>
    </row>
    <row r="299" spans="1:14" ht="15" customHeight="1">
      <c r="A299" s="35"/>
      <c r="B299" s="19"/>
      <c r="C299" s="78" t="s">
        <v>35</v>
      </c>
      <c r="D299" s="78"/>
      <c r="E299" s="33">
        <v>1</v>
      </c>
      <c r="F299" s="34">
        <v>0</v>
      </c>
      <c r="G299" s="36"/>
      <c r="H299" s="22"/>
      <c r="I299" s="22"/>
      <c r="J299" s="37"/>
      <c r="K299" s="28"/>
      <c r="L299" s="17"/>
      <c r="M299" s="17"/>
      <c r="N299" s="17"/>
    </row>
    <row r="300" spans="1:14" ht="15" customHeight="1" thickBot="1">
      <c r="A300" s="35"/>
      <c r="B300" s="19"/>
      <c r="C300" s="87" t="s">
        <v>36</v>
      </c>
      <c r="D300" s="87"/>
      <c r="E300" s="38"/>
      <c r="F300" s="39">
        <f>(E300/E294)*100</f>
        <v>0</v>
      </c>
      <c r="G300" s="36"/>
      <c r="H300" s="22"/>
      <c r="I300" s="22"/>
      <c r="M300" s="17"/>
      <c r="N300" s="17"/>
    </row>
    <row r="301" spans="1:14" ht="15" customHeight="1">
      <c r="A301" s="41" t="s">
        <v>37</v>
      </c>
      <c r="B301" s="10"/>
      <c r="C301" s="11"/>
      <c r="D301" s="11"/>
      <c r="E301" s="13"/>
      <c r="F301" s="13"/>
      <c r="G301" s="42"/>
      <c r="H301" s="43"/>
      <c r="I301" s="43"/>
      <c r="J301" s="43"/>
      <c r="K301" s="13"/>
      <c r="L301" s="17"/>
      <c r="M301" s="40"/>
      <c r="N301" s="40"/>
    </row>
    <row r="302" spans="1:14" ht="15" customHeight="1">
      <c r="A302" s="12" t="s">
        <v>38</v>
      </c>
      <c r="B302" s="10"/>
      <c r="C302" s="44"/>
      <c r="D302" s="45"/>
      <c r="E302" s="46"/>
      <c r="F302" s="43"/>
      <c r="G302" s="42"/>
      <c r="H302" s="43"/>
      <c r="I302" s="43"/>
      <c r="J302" s="43"/>
      <c r="K302" s="13"/>
      <c r="L302" s="17"/>
      <c r="M302" s="24"/>
      <c r="N302" s="24"/>
    </row>
    <row r="303" spans="1:14" ht="15" customHeight="1">
      <c r="A303" s="12" t="s">
        <v>39</v>
      </c>
      <c r="B303" s="10"/>
      <c r="C303" s="11"/>
      <c r="D303" s="45"/>
      <c r="E303" s="46"/>
      <c r="F303" s="43"/>
      <c r="G303" s="42"/>
      <c r="H303" s="47"/>
      <c r="I303" s="47"/>
      <c r="J303" s="47"/>
      <c r="K303" s="13"/>
      <c r="L303" s="17"/>
      <c r="M303" s="17"/>
      <c r="N303" s="17"/>
    </row>
    <row r="304" spans="1:14" ht="15" customHeight="1">
      <c r="A304" s="12" t="s">
        <v>40</v>
      </c>
      <c r="B304" s="44"/>
      <c r="C304" s="11"/>
      <c r="D304" s="45"/>
      <c r="E304" s="46"/>
      <c r="F304" s="43"/>
      <c r="G304" s="48"/>
      <c r="H304" s="47"/>
      <c r="I304" s="47"/>
      <c r="J304" s="47"/>
      <c r="K304" s="13"/>
      <c r="L304" s="17"/>
      <c r="M304" s="17"/>
      <c r="N304" s="17"/>
    </row>
    <row r="305" spans="1:14" ht="15" customHeight="1" thickBot="1">
      <c r="A305" s="12" t="s">
        <v>41</v>
      </c>
      <c r="B305" s="35"/>
      <c r="C305" s="11"/>
      <c r="D305" s="49"/>
      <c r="E305" s="43"/>
      <c r="F305" s="43"/>
      <c r="G305" s="48"/>
      <c r="H305" s="47"/>
      <c r="I305" s="47"/>
      <c r="J305" s="47"/>
      <c r="K305" s="43"/>
      <c r="L305" s="17"/>
      <c r="M305" s="17"/>
      <c r="N305" s="17"/>
    </row>
    <row r="306" spans="1:14" ht="15" customHeight="1" thickBot="1">
      <c r="A306" s="84" t="s">
        <v>0</v>
      </c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</row>
    <row r="307" spans="1:14" ht="15" customHeight="1" thickBo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</row>
    <row r="308" spans="1:14" ht="1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</row>
    <row r="309" spans="1:14" ht="15" customHeight="1">
      <c r="A309" s="85" t="s">
        <v>1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</row>
    <row r="310" spans="1:14" ht="15" customHeight="1">
      <c r="A310" s="85" t="s">
        <v>2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</row>
    <row r="311" spans="1:14" ht="15" customHeight="1" thickBot="1">
      <c r="A311" s="86" t="s">
        <v>3</v>
      </c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</row>
    <row r="312" spans="1:14" ht="15" customHeight="1">
      <c r="A312" s="79" t="s">
        <v>83</v>
      </c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</row>
    <row r="313" spans="1:14" ht="15" customHeight="1">
      <c r="A313" s="79" t="s">
        <v>5</v>
      </c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</row>
    <row r="314" spans="1:14" ht="15" customHeight="1">
      <c r="A314" s="82" t="s">
        <v>6</v>
      </c>
      <c r="B314" s="75" t="s">
        <v>7</v>
      </c>
      <c r="C314" s="75" t="s">
        <v>8</v>
      </c>
      <c r="D314" s="82" t="s">
        <v>9</v>
      </c>
      <c r="E314" s="75" t="s">
        <v>10</v>
      </c>
      <c r="F314" s="75" t="s">
        <v>11</v>
      </c>
      <c r="G314" s="75" t="s">
        <v>12</v>
      </c>
      <c r="H314" s="75" t="s">
        <v>13</v>
      </c>
      <c r="I314" s="75" t="s">
        <v>14</v>
      </c>
      <c r="J314" s="75" t="s">
        <v>15</v>
      </c>
      <c r="K314" s="80" t="s">
        <v>16</v>
      </c>
      <c r="L314" s="75" t="s">
        <v>17</v>
      </c>
      <c r="M314" s="75" t="s">
        <v>18</v>
      </c>
      <c r="N314" s="75" t="s">
        <v>19</v>
      </c>
    </row>
    <row r="315" spans="1:14" ht="15" customHeight="1">
      <c r="A315" s="83"/>
      <c r="B315" s="76"/>
      <c r="C315" s="76"/>
      <c r="D315" s="83"/>
      <c r="E315" s="76"/>
      <c r="F315" s="76"/>
      <c r="G315" s="76"/>
      <c r="H315" s="76"/>
      <c r="I315" s="76"/>
      <c r="J315" s="76"/>
      <c r="K315" s="81"/>
      <c r="L315" s="76"/>
      <c r="M315" s="76"/>
      <c r="N315" s="76"/>
    </row>
    <row r="316" spans="1:14" ht="15" customHeight="1">
      <c r="A316" s="51">
        <v>1</v>
      </c>
      <c r="B316" s="52">
        <v>43067</v>
      </c>
      <c r="C316" s="51" t="s">
        <v>23</v>
      </c>
      <c r="D316" s="51" t="s">
        <v>21</v>
      </c>
      <c r="E316" s="51" t="s">
        <v>80</v>
      </c>
      <c r="F316" s="51">
        <v>713</v>
      </c>
      <c r="G316" s="51">
        <v>703</v>
      </c>
      <c r="H316" s="51">
        <v>718</v>
      </c>
      <c r="I316" s="51">
        <v>723</v>
      </c>
      <c r="J316" s="51">
        <v>728</v>
      </c>
      <c r="K316" s="51">
        <v>703</v>
      </c>
      <c r="L316" s="53">
        <v>2000</v>
      </c>
      <c r="M316" s="65">
        <f aca="true" t="shared" si="22" ref="M316:M323">IF(D316="BUY",(K316-F316)*(L316),(F316-K316)*(L316))</f>
        <v>-20000</v>
      </c>
      <c r="N316" s="66">
        <f aca="true" t="shared" si="23" ref="N316:N323">M316/(L316)/F316%</f>
        <v>-1.402524544179523</v>
      </c>
    </row>
    <row r="317" spans="1:14" ht="15" customHeight="1">
      <c r="A317" s="51">
        <v>2</v>
      </c>
      <c r="B317" s="52">
        <v>43061</v>
      </c>
      <c r="C317" s="51" t="s">
        <v>23</v>
      </c>
      <c r="D317" s="51" t="s">
        <v>21</v>
      </c>
      <c r="E317" s="51" t="s">
        <v>55</v>
      </c>
      <c r="F317" s="51">
        <v>313</v>
      </c>
      <c r="G317" s="51">
        <v>298</v>
      </c>
      <c r="H317" s="51">
        <v>321</v>
      </c>
      <c r="I317" s="51">
        <v>329</v>
      </c>
      <c r="J317" s="51">
        <v>337</v>
      </c>
      <c r="K317" s="51">
        <v>310</v>
      </c>
      <c r="L317" s="53">
        <v>1750</v>
      </c>
      <c r="M317" s="65">
        <f t="shared" si="22"/>
        <v>-5250</v>
      </c>
      <c r="N317" s="66">
        <f t="shared" si="23"/>
        <v>-0.9584664536741214</v>
      </c>
    </row>
    <row r="318" spans="1:14" ht="15" customHeight="1">
      <c r="A318" s="51">
        <v>3</v>
      </c>
      <c r="B318" s="52">
        <v>43060</v>
      </c>
      <c r="C318" s="51" t="s">
        <v>23</v>
      </c>
      <c r="D318" s="51" t="s">
        <v>21</v>
      </c>
      <c r="E318" s="51" t="s">
        <v>86</v>
      </c>
      <c r="F318" s="51">
        <v>115</v>
      </c>
      <c r="G318" s="51">
        <v>113</v>
      </c>
      <c r="H318" s="51">
        <v>116</v>
      </c>
      <c r="I318" s="51">
        <v>117</v>
      </c>
      <c r="J318" s="51">
        <v>118</v>
      </c>
      <c r="K318" s="51">
        <v>116</v>
      </c>
      <c r="L318" s="53">
        <v>9000</v>
      </c>
      <c r="M318" s="65">
        <f t="shared" si="22"/>
        <v>9000</v>
      </c>
      <c r="N318" s="66">
        <f t="shared" si="23"/>
        <v>0.8695652173913044</v>
      </c>
    </row>
    <row r="319" spans="1:14" ht="15" customHeight="1">
      <c r="A319" s="51">
        <v>4</v>
      </c>
      <c r="B319" s="52">
        <v>43055</v>
      </c>
      <c r="C319" s="51" t="s">
        <v>23</v>
      </c>
      <c r="D319" s="51" t="s">
        <v>21</v>
      </c>
      <c r="E319" s="51" t="s">
        <v>88</v>
      </c>
      <c r="F319" s="51">
        <v>992</v>
      </c>
      <c r="G319" s="51">
        <v>966</v>
      </c>
      <c r="H319" s="51">
        <v>1007</v>
      </c>
      <c r="I319" s="51">
        <v>1022</v>
      </c>
      <c r="J319" s="51">
        <v>1037</v>
      </c>
      <c r="K319" s="51">
        <v>966</v>
      </c>
      <c r="L319" s="53">
        <v>500</v>
      </c>
      <c r="M319" s="65">
        <f t="shared" si="22"/>
        <v>-13000</v>
      </c>
      <c r="N319" s="66">
        <f t="shared" si="23"/>
        <v>-2.620967741935484</v>
      </c>
    </row>
    <row r="320" spans="1:14" ht="15" customHeight="1">
      <c r="A320" s="51">
        <v>5</v>
      </c>
      <c r="B320" s="52">
        <v>43055</v>
      </c>
      <c r="C320" s="51" t="s">
        <v>23</v>
      </c>
      <c r="D320" s="51" t="s">
        <v>21</v>
      </c>
      <c r="E320" s="51" t="s">
        <v>87</v>
      </c>
      <c r="F320" s="51">
        <v>1815</v>
      </c>
      <c r="G320" s="51">
        <v>1785</v>
      </c>
      <c r="H320" s="51">
        <v>1835</v>
      </c>
      <c r="I320" s="51">
        <v>1855</v>
      </c>
      <c r="J320" s="51">
        <v>1875</v>
      </c>
      <c r="K320" s="51">
        <v>1835</v>
      </c>
      <c r="L320" s="53">
        <v>500</v>
      </c>
      <c r="M320" s="65">
        <f t="shared" si="22"/>
        <v>10000</v>
      </c>
      <c r="N320" s="66">
        <f t="shared" si="23"/>
        <v>1.1019283746556474</v>
      </c>
    </row>
    <row r="321" spans="1:14" ht="15" customHeight="1">
      <c r="A321" s="51">
        <v>6</v>
      </c>
      <c r="B321" s="52">
        <v>43053</v>
      </c>
      <c r="C321" s="51" t="s">
        <v>23</v>
      </c>
      <c r="D321" s="51" t="s">
        <v>21</v>
      </c>
      <c r="E321" s="51" t="s">
        <v>86</v>
      </c>
      <c r="F321" s="51">
        <v>104</v>
      </c>
      <c r="G321" s="51">
        <v>102</v>
      </c>
      <c r="H321" s="51">
        <v>105</v>
      </c>
      <c r="I321" s="51">
        <v>106</v>
      </c>
      <c r="J321" s="51">
        <v>107</v>
      </c>
      <c r="K321" s="51">
        <v>102</v>
      </c>
      <c r="L321" s="53">
        <v>9000</v>
      </c>
      <c r="M321" s="65">
        <f t="shared" si="22"/>
        <v>-18000</v>
      </c>
      <c r="N321" s="66">
        <f t="shared" si="23"/>
        <v>-1.923076923076923</v>
      </c>
    </row>
    <row r="322" spans="1:14" ht="15" customHeight="1">
      <c r="A322" s="51">
        <v>7</v>
      </c>
      <c r="B322" s="52">
        <v>43049</v>
      </c>
      <c r="C322" s="51" t="s">
        <v>23</v>
      </c>
      <c r="D322" s="51" t="s">
        <v>21</v>
      </c>
      <c r="E322" s="51" t="s">
        <v>85</v>
      </c>
      <c r="F322" s="51">
        <v>1260</v>
      </c>
      <c r="G322" s="51">
        <v>1230</v>
      </c>
      <c r="H322" s="51">
        <v>1275</v>
      </c>
      <c r="I322" s="51">
        <v>1290</v>
      </c>
      <c r="J322" s="51">
        <v>1305</v>
      </c>
      <c r="K322" s="51">
        <v>1275</v>
      </c>
      <c r="L322" s="53">
        <v>750</v>
      </c>
      <c r="M322" s="65">
        <f t="shared" si="22"/>
        <v>11250</v>
      </c>
      <c r="N322" s="66">
        <f t="shared" si="23"/>
        <v>1.1904761904761905</v>
      </c>
    </row>
    <row r="323" spans="1:14" ht="15" customHeight="1">
      <c r="A323" s="51">
        <v>8</v>
      </c>
      <c r="B323" s="52">
        <v>43041</v>
      </c>
      <c r="C323" s="51" t="s">
        <v>23</v>
      </c>
      <c r="D323" s="51" t="s">
        <v>21</v>
      </c>
      <c r="E323" s="51" t="s">
        <v>84</v>
      </c>
      <c r="F323" s="51">
        <v>442</v>
      </c>
      <c r="G323" s="51">
        <v>427</v>
      </c>
      <c r="H323" s="51">
        <v>450</v>
      </c>
      <c r="I323" s="51">
        <v>458</v>
      </c>
      <c r="J323" s="51">
        <v>466</v>
      </c>
      <c r="K323" s="51">
        <v>450</v>
      </c>
      <c r="L323" s="53">
        <v>1500</v>
      </c>
      <c r="M323" s="65">
        <f t="shared" si="22"/>
        <v>12000</v>
      </c>
      <c r="N323" s="66">
        <f t="shared" si="23"/>
        <v>1.8099547511312217</v>
      </c>
    </row>
    <row r="324" spans="1:14" ht="15" customHeight="1">
      <c r="A324" s="9" t="s">
        <v>25</v>
      </c>
      <c r="B324" s="10"/>
      <c r="C324" s="11"/>
      <c r="D324" s="12"/>
      <c r="E324" s="13"/>
      <c r="F324" s="13"/>
      <c r="G324" s="14"/>
      <c r="H324" s="15"/>
      <c r="I324" s="15"/>
      <c r="J324" s="15"/>
      <c r="K324" s="16"/>
      <c r="L324" s="17"/>
      <c r="M324" s="40"/>
      <c r="N324" s="67"/>
    </row>
    <row r="325" spans="1:12" ht="15" customHeight="1">
      <c r="A325" s="9" t="s">
        <v>26</v>
      </c>
      <c r="B325" s="19"/>
      <c r="C325" s="11"/>
      <c r="D325" s="12"/>
      <c r="E325" s="13"/>
      <c r="F325" s="13"/>
      <c r="G325" s="14"/>
      <c r="H325" s="13"/>
      <c r="I325" s="13"/>
      <c r="J325" s="13"/>
      <c r="K325" s="16"/>
      <c r="L325" s="17"/>
    </row>
    <row r="326" spans="1:14" ht="15" customHeight="1">
      <c r="A326" s="9" t="s">
        <v>26</v>
      </c>
      <c r="B326" s="19"/>
      <c r="C326" s="20"/>
      <c r="D326" s="21"/>
      <c r="E326" s="22"/>
      <c r="F326" s="22"/>
      <c r="G326" s="23"/>
      <c r="H326" s="22"/>
      <c r="I326" s="22"/>
      <c r="J326" s="22"/>
      <c r="K326" s="22"/>
      <c r="L326" s="17"/>
      <c r="M326" s="17"/>
      <c r="N326" s="17"/>
    </row>
    <row r="327" spans="1:14" ht="15" customHeight="1" thickBot="1">
      <c r="A327" s="24"/>
      <c r="B327" s="19"/>
      <c r="C327" s="22"/>
      <c r="D327" s="22"/>
      <c r="E327" s="22"/>
      <c r="F327" s="25"/>
      <c r="G327" s="26"/>
      <c r="H327" s="27" t="s">
        <v>27</v>
      </c>
      <c r="I327" s="27"/>
      <c r="J327" s="28"/>
      <c r="K327" s="28"/>
      <c r="L327" s="17"/>
      <c r="M327" s="63" t="s">
        <v>72</v>
      </c>
      <c r="N327" s="64" t="s">
        <v>68</v>
      </c>
    </row>
    <row r="328" spans="1:12" ht="15" customHeight="1">
      <c r="A328" s="24"/>
      <c r="B328" s="19"/>
      <c r="C328" s="77" t="s">
        <v>28</v>
      </c>
      <c r="D328" s="77"/>
      <c r="E328" s="29">
        <v>8</v>
      </c>
      <c r="F328" s="30">
        <f>F329+F330+F331+F332+F333+F334</f>
        <v>100</v>
      </c>
      <c r="G328" s="31">
        <v>8</v>
      </c>
      <c r="H328" s="32">
        <f>G329/G328%</f>
        <v>50</v>
      </c>
      <c r="I328" s="32"/>
      <c r="J328" s="32"/>
      <c r="L328" s="17"/>
    </row>
    <row r="329" spans="1:14" ht="15" customHeight="1">
      <c r="A329" s="24"/>
      <c r="B329" s="19"/>
      <c r="C329" s="78" t="s">
        <v>29</v>
      </c>
      <c r="D329" s="78"/>
      <c r="E329" s="33">
        <v>4</v>
      </c>
      <c r="F329" s="34">
        <f>(E329/E328)*100</f>
        <v>50</v>
      </c>
      <c r="G329" s="31">
        <v>4</v>
      </c>
      <c r="H329" s="28"/>
      <c r="I329" s="28"/>
      <c r="J329" s="22"/>
      <c r="K329" s="28"/>
      <c r="M329" s="22"/>
      <c r="N329" s="22"/>
    </row>
    <row r="330" spans="1:14" ht="15" customHeight="1">
      <c r="A330" s="35"/>
      <c r="B330" s="19"/>
      <c r="C330" s="78" t="s">
        <v>31</v>
      </c>
      <c r="D330" s="78"/>
      <c r="E330" s="33">
        <v>0</v>
      </c>
      <c r="F330" s="34">
        <f>(E330/E328)*100</f>
        <v>0</v>
      </c>
      <c r="G330" s="36"/>
      <c r="H330" s="31"/>
      <c r="I330" s="31"/>
      <c r="J330" s="22"/>
      <c r="K330" s="28"/>
      <c r="L330" s="17"/>
      <c r="M330" s="20"/>
      <c r="N330" s="20"/>
    </row>
    <row r="331" spans="1:14" ht="15" customHeight="1">
      <c r="A331" s="35"/>
      <c r="B331" s="19"/>
      <c r="C331" s="78" t="s">
        <v>32</v>
      </c>
      <c r="D331" s="78"/>
      <c r="E331" s="33">
        <v>0</v>
      </c>
      <c r="F331" s="34">
        <f>(E331/E328)*100</f>
        <v>0</v>
      </c>
      <c r="G331" s="36"/>
      <c r="H331" s="31"/>
      <c r="I331" s="31"/>
      <c r="J331" s="22"/>
      <c r="K331" s="28"/>
      <c r="L331" s="17"/>
      <c r="M331" s="17"/>
      <c r="N331" s="17"/>
    </row>
    <row r="332" spans="1:14" ht="15" customHeight="1">
      <c r="A332" s="35"/>
      <c r="B332" s="19"/>
      <c r="C332" s="78" t="s">
        <v>33</v>
      </c>
      <c r="D332" s="78"/>
      <c r="E332" s="33">
        <v>4</v>
      </c>
      <c r="F332" s="34">
        <f>(E332/E328)*100</f>
        <v>50</v>
      </c>
      <c r="G332" s="36"/>
      <c r="H332" s="22" t="s">
        <v>34</v>
      </c>
      <c r="I332" s="22"/>
      <c r="J332" s="37"/>
      <c r="K332" s="28"/>
      <c r="L332" s="17"/>
      <c r="M332" s="17"/>
      <c r="N332" s="17"/>
    </row>
    <row r="333" spans="1:14" ht="15" customHeight="1">
      <c r="A333" s="35"/>
      <c r="B333" s="19"/>
      <c r="C333" s="78" t="s">
        <v>35</v>
      </c>
      <c r="D333" s="78"/>
      <c r="E333" s="33">
        <v>0</v>
      </c>
      <c r="F333" s="34">
        <v>0</v>
      </c>
      <c r="G333" s="36"/>
      <c r="H333" s="22"/>
      <c r="I333" s="22"/>
      <c r="J333" s="37"/>
      <c r="K333" s="28"/>
      <c r="L333" s="17"/>
      <c r="M333" s="17"/>
      <c r="N333" s="17"/>
    </row>
    <row r="334" spans="1:14" ht="15" customHeight="1" thickBot="1">
      <c r="A334" s="35"/>
      <c r="B334" s="19"/>
      <c r="C334" s="87" t="s">
        <v>36</v>
      </c>
      <c r="D334" s="87"/>
      <c r="E334" s="38"/>
      <c r="F334" s="39">
        <f>(E334/E328)*100</f>
        <v>0</v>
      </c>
      <c r="G334" s="36"/>
      <c r="H334" s="22"/>
      <c r="I334" s="22"/>
      <c r="M334" s="17"/>
      <c r="N334" s="17"/>
    </row>
    <row r="335" spans="1:14" ht="15" customHeight="1">
      <c r="A335" s="41" t="s">
        <v>37</v>
      </c>
      <c r="B335" s="10"/>
      <c r="C335" s="11"/>
      <c r="D335" s="11"/>
      <c r="E335" s="13"/>
      <c r="F335" s="13"/>
      <c r="G335" s="42"/>
      <c r="H335" s="43"/>
      <c r="I335" s="43"/>
      <c r="J335" s="43"/>
      <c r="K335" s="13"/>
      <c r="L335" s="17"/>
      <c r="M335" s="40"/>
      <c r="N335" s="40"/>
    </row>
    <row r="336" spans="1:14" ht="15" customHeight="1">
      <c r="A336" s="12" t="s">
        <v>38</v>
      </c>
      <c r="B336" s="10"/>
      <c r="C336" s="44"/>
      <c r="D336" s="45"/>
      <c r="E336" s="46"/>
      <c r="F336" s="43"/>
      <c r="G336" s="42"/>
      <c r="H336" s="43"/>
      <c r="I336" s="43"/>
      <c r="J336" s="43"/>
      <c r="K336" s="13"/>
      <c r="L336" s="17"/>
      <c r="M336" s="24"/>
      <c r="N336" s="24"/>
    </row>
    <row r="337" spans="1:14" ht="15" customHeight="1">
      <c r="A337" s="12" t="s">
        <v>39</v>
      </c>
      <c r="B337" s="10"/>
      <c r="C337" s="11"/>
      <c r="D337" s="45"/>
      <c r="E337" s="46"/>
      <c r="F337" s="43"/>
      <c r="G337" s="42"/>
      <c r="H337" s="47"/>
      <c r="I337" s="47"/>
      <c r="J337" s="47"/>
      <c r="K337" s="13"/>
      <c r="L337" s="17"/>
      <c r="M337" s="17"/>
      <c r="N337" s="17"/>
    </row>
    <row r="338" spans="1:14" ht="15" customHeight="1">
      <c r="A338" s="12" t="s">
        <v>40</v>
      </c>
      <c r="B338" s="44"/>
      <c r="C338" s="11"/>
      <c r="D338" s="45"/>
      <c r="E338" s="46"/>
      <c r="F338" s="43"/>
      <c r="G338" s="48"/>
      <c r="H338" s="47"/>
      <c r="I338" s="47"/>
      <c r="J338" s="47"/>
      <c r="K338" s="13"/>
      <c r="L338" s="17"/>
      <c r="M338" s="17"/>
      <c r="N338" s="17"/>
    </row>
    <row r="339" spans="1:14" ht="15" customHeight="1" thickBot="1">
      <c r="A339" s="12" t="s">
        <v>41</v>
      </c>
      <c r="B339" s="35"/>
      <c r="C339" s="11"/>
      <c r="D339" s="49"/>
      <c r="E339" s="43"/>
      <c r="F339" s="43"/>
      <c r="G339" s="48"/>
      <c r="H339" s="47"/>
      <c r="I339" s="47"/>
      <c r="J339" s="47"/>
      <c r="K339" s="43"/>
      <c r="L339" s="17"/>
      <c r="M339" s="17"/>
      <c r="N339" s="17"/>
    </row>
    <row r="340" spans="1:14" ht="15" customHeight="1" thickBot="1">
      <c r="A340" s="84" t="s">
        <v>0</v>
      </c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</row>
    <row r="341" spans="1:14" ht="15" customHeight="1" thickBo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</row>
    <row r="342" spans="1:14" ht="1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</row>
    <row r="343" spans="1:14" ht="15" customHeight="1">
      <c r="A343" s="85" t="s">
        <v>1</v>
      </c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</row>
    <row r="344" spans="1:14" ht="15" customHeight="1">
      <c r="A344" s="85" t="s">
        <v>2</v>
      </c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</row>
    <row r="345" spans="1:14" ht="15" customHeight="1" thickBot="1">
      <c r="A345" s="86" t="s">
        <v>3</v>
      </c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</row>
    <row r="346" spans="1:14" ht="15" customHeight="1">
      <c r="A346" s="79" t="s">
        <v>74</v>
      </c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</row>
    <row r="347" spans="1:14" ht="15" customHeight="1">
      <c r="A347" s="79" t="s">
        <v>5</v>
      </c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</row>
    <row r="348" spans="1:14" ht="15" customHeight="1">
      <c r="A348" s="82" t="s">
        <v>6</v>
      </c>
      <c r="B348" s="75" t="s">
        <v>7</v>
      </c>
      <c r="C348" s="75" t="s">
        <v>8</v>
      </c>
      <c r="D348" s="82" t="s">
        <v>9</v>
      </c>
      <c r="E348" s="75" t="s">
        <v>10</v>
      </c>
      <c r="F348" s="75" t="s">
        <v>11</v>
      </c>
      <c r="G348" s="75" t="s">
        <v>12</v>
      </c>
      <c r="H348" s="75" t="s">
        <v>13</v>
      </c>
      <c r="I348" s="75" t="s">
        <v>14</v>
      </c>
      <c r="J348" s="75" t="s">
        <v>15</v>
      </c>
      <c r="K348" s="80" t="s">
        <v>16</v>
      </c>
      <c r="L348" s="75" t="s">
        <v>17</v>
      </c>
      <c r="M348" s="75" t="s">
        <v>18</v>
      </c>
      <c r="N348" s="75" t="s">
        <v>19</v>
      </c>
    </row>
    <row r="349" spans="1:14" ht="15" customHeight="1">
      <c r="A349" s="83"/>
      <c r="B349" s="76"/>
      <c r="C349" s="76"/>
      <c r="D349" s="83"/>
      <c r="E349" s="76"/>
      <c r="F349" s="76"/>
      <c r="G349" s="76"/>
      <c r="H349" s="76"/>
      <c r="I349" s="76"/>
      <c r="J349" s="76"/>
      <c r="K349" s="81"/>
      <c r="L349" s="76"/>
      <c r="M349" s="76"/>
      <c r="N349" s="76"/>
    </row>
    <row r="350" spans="1:14" ht="15" customHeight="1">
      <c r="A350" s="51">
        <v>1</v>
      </c>
      <c r="B350" s="52">
        <v>43039</v>
      </c>
      <c r="C350" s="51" t="s">
        <v>23</v>
      </c>
      <c r="D350" s="51" t="s">
        <v>21</v>
      </c>
      <c r="E350" s="51" t="s">
        <v>69</v>
      </c>
      <c r="F350" s="51">
        <v>510</v>
      </c>
      <c r="G350" s="51">
        <v>485</v>
      </c>
      <c r="H350" s="51">
        <v>525</v>
      </c>
      <c r="I350" s="51">
        <v>540</v>
      </c>
      <c r="J350" s="51">
        <v>555</v>
      </c>
      <c r="K350" s="51">
        <v>525</v>
      </c>
      <c r="L350" s="53">
        <v>1200</v>
      </c>
      <c r="M350" s="65">
        <f>IF(D350="BUY",(K350-F350)*(L350),(F350-K350)*(L350))</f>
        <v>18000</v>
      </c>
      <c r="N350" s="66">
        <f>M350/(L350)/F350%</f>
        <v>2.9411764705882355</v>
      </c>
    </row>
    <row r="351" spans="1:14" ht="15" customHeight="1">
      <c r="A351" s="51">
        <v>2</v>
      </c>
      <c r="B351" s="52">
        <v>43035</v>
      </c>
      <c r="C351" s="51" t="s">
        <v>82</v>
      </c>
      <c r="D351" s="51" t="s">
        <v>21</v>
      </c>
      <c r="E351" s="51" t="s">
        <v>81</v>
      </c>
      <c r="F351" s="51">
        <v>5</v>
      </c>
      <c r="G351" s="51">
        <v>2</v>
      </c>
      <c r="H351" s="51">
        <v>10</v>
      </c>
      <c r="I351" s="51">
        <v>15</v>
      </c>
      <c r="J351" s="51">
        <v>20</v>
      </c>
      <c r="K351" s="51">
        <v>7</v>
      </c>
      <c r="L351" s="53">
        <v>1500</v>
      </c>
      <c r="M351" s="65">
        <f>IF(D351="BUY",(K351-F351)*(L351),(F351-K351)*(L351))</f>
        <v>3000</v>
      </c>
      <c r="N351" s="66">
        <f>M351/(L351)/F351%</f>
        <v>40</v>
      </c>
    </row>
    <row r="352" spans="1:14" ht="15" customHeight="1">
      <c r="A352" s="51">
        <v>3</v>
      </c>
      <c r="B352" s="52">
        <v>43035</v>
      </c>
      <c r="C352" s="51" t="s">
        <v>23</v>
      </c>
      <c r="D352" s="51" t="s">
        <v>21</v>
      </c>
      <c r="E352" s="51" t="s">
        <v>43</v>
      </c>
      <c r="F352" s="51">
        <v>548</v>
      </c>
      <c r="G352" s="51">
        <v>527</v>
      </c>
      <c r="H352" s="51">
        <v>560</v>
      </c>
      <c r="I352" s="51">
        <v>572</v>
      </c>
      <c r="J352" s="51">
        <v>584</v>
      </c>
      <c r="K352" s="51">
        <v>560</v>
      </c>
      <c r="L352" s="53">
        <v>800</v>
      </c>
      <c r="M352" s="65">
        <f>IF(D352="BUY",(K352-F352)*(L352),(F352-K352)*(L352))</f>
        <v>9600</v>
      </c>
      <c r="N352" s="66">
        <f>M352/(L352)/F352%</f>
        <v>2.18978102189781</v>
      </c>
    </row>
    <row r="353" spans="1:14" ht="15" customHeight="1">
      <c r="A353" s="51">
        <v>4</v>
      </c>
      <c r="B353" s="52">
        <v>43031</v>
      </c>
      <c r="C353" s="51" t="s">
        <v>23</v>
      </c>
      <c r="D353" s="51" t="s">
        <v>21</v>
      </c>
      <c r="E353" s="51" t="s">
        <v>80</v>
      </c>
      <c r="F353" s="51">
        <v>714</v>
      </c>
      <c r="G353" s="51">
        <v>707</v>
      </c>
      <c r="H353" s="51">
        <v>718</v>
      </c>
      <c r="I353" s="51">
        <v>722</v>
      </c>
      <c r="J353" s="51">
        <v>726</v>
      </c>
      <c r="K353" s="51">
        <v>726</v>
      </c>
      <c r="L353" s="53">
        <v>2000</v>
      </c>
      <c r="M353" s="65">
        <f>IF(D353="BUY",(K353-F353)*(L353),(F353-K353)*(L353))</f>
        <v>24000</v>
      </c>
      <c r="N353" s="66">
        <f>M353/(L353)/F353%</f>
        <v>1.680672268907563</v>
      </c>
    </row>
    <row r="354" spans="1:14" ht="15" customHeight="1">
      <c r="A354" s="51">
        <v>5</v>
      </c>
      <c r="B354" s="52">
        <v>43024</v>
      </c>
      <c r="C354" s="51" t="s">
        <v>23</v>
      </c>
      <c r="D354" s="51" t="s">
        <v>21</v>
      </c>
      <c r="E354" s="51" t="s">
        <v>71</v>
      </c>
      <c r="F354" s="51">
        <v>126</v>
      </c>
      <c r="G354" s="51">
        <v>124</v>
      </c>
      <c r="H354" s="51">
        <v>127</v>
      </c>
      <c r="I354" s="51">
        <v>128</v>
      </c>
      <c r="J354" s="51">
        <v>129</v>
      </c>
      <c r="K354" s="51">
        <v>128</v>
      </c>
      <c r="L354" s="53">
        <v>7000</v>
      </c>
      <c r="M354" s="65">
        <f aca="true" t="shared" si="24" ref="M354:M362">IF(D354="BUY",(K354-F354)*(L354),(F354-K354)*(L354))</f>
        <v>14000</v>
      </c>
      <c r="N354" s="66">
        <f aca="true" t="shared" si="25" ref="N354:N362">M354/(L354)/F354%</f>
        <v>1.5873015873015872</v>
      </c>
    </row>
    <row r="355" spans="1:14" ht="15" customHeight="1">
      <c r="A355" s="51">
        <v>6</v>
      </c>
      <c r="B355" s="52">
        <v>43021</v>
      </c>
      <c r="C355" s="51" t="s">
        <v>23</v>
      </c>
      <c r="D355" s="51" t="s">
        <v>21</v>
      </c>
      <c r="E355" s="51" t="s">
        <v>79</v>
      </c>
      <c r="F355" s="51">
        <v>1070</v>
      </c>
      <c r="G355" s="51">
        <v>1050</v>
      </c>
      <c r="H355" s="51">
        <v>1080</v>
      </c>
      <c r="I355" s="51">
        <v>1090</v>
      </c>
      <c r="J355" s="51">
        <v>1100</v>
      </c>
      <c r="K355" s="51">
        <v>1080</v>
      </c>
      <c r="L355" s="53">
        <v>800</v>
      </c>
      <c r="M355" s="65">
        <f t="shared" si="24"/>
        <v>8000</v>
      </c>
      <c r="N355" s="66">
        <f t="shared" si="25"/>
        <v>0.9345794392523366</v>
      </c>
    </row>
    <row r="356" spans="1:14" ht="15" customHeight="1">
      <c r="A356" s="51">
        <v>7</v>
      </c>
      <c r="B356" s="52">
        <v>43021</v>
      </c>
      <c r="C356" s="51" t="s">
        <v>20</v>
      </c>
      <c r="D356" s="51" t="s">
        <v>21</v>
      </c>
      <c r="E356" s="51" t="s">
        <v>78</v>
      </c>
      <c r="F356" s="51">
        <v>1300</v>
      </c>
      <c r="G356" s="51">
        <v>1250</v>
      </c>
      <c r="H356" s="51">
        <v>1325</v>
      </c>
      <c r="I356" s="51">
        <v>1350</v>
      </c>
      <c r="J356" s="51">
        <v>1375</v>
      </c>
      <c r="K356" s="51">
        <v>1325</v>
      </c>
      <c r="L356" s="53">
        <v>1500</v>
      </c>
      <c r="M356" s="65">
        <f t="shared" si="24"/>
        <v>37500</v>
      </c>
      <c r="N356" s="66">
        <f t="shared" si="25"/>
        <v>1.9230769230769231</v>
      </c>
    </row>
    <row r="357" spans="1:14" ht="15" customHeight="1">
      <c r="A357" s="51">
        <v>8</v>
      </c>
      <c r="B357" s="52">
        <v>43019</v>
      </c>
      <c r="C357" s="51" t="s">
        <v>23</v>
      </c>
      <c r="D357" s="51" t="s">
        <v>21</v>
      </c>
      <c r="E357" s="51" t="s">
        <v>64</v>
      </c>
      <c r="F357" s="51">
        <v>1100</v>
      </c>
      <c r="G357" s="51">
        <v>1074</v>
      </c>
      <c r="H357" s="51">
        <v>1114</v>
      </c>
      <c r="I357" s="51">
        <v>1128</v>
      </c>
      <c r="J357" s="51">
        <v>1142</v>
      </c>
      <c r="K357" s="51">
        <v>1114</v>
      </c>
      <c r="L357" s="53">
        <v>500</v>
      </c>
      <c r="M357" s="65">
        <f t="shared" si="24"/>
        <v>7000</v>
      </c>
      <c r="N357" s="66">
        <f t="shared" si="25"/>
        <v>1.2727272727272727</v>
      </c>
    </row>
    <row r="358" spans="1:14" ht="15" customHeight="1">
      <c r="A358" s="51">
        <v>9</v>
      </c>
      <c r="B358" s="52">
        <v>43017</v>
      </c>
      <c r="C358" s="51" t="s">
        <v>23</v>
      </c>
      <c r="D358" s="51" t="s">
        <v>21</v>
      </c>
      <c r="E358" s="51" t="s">
        <v>71</v>
      </c>
      <c r="F358" s="51">
        <v>125.7</v>
      </c>
      <c r="G358" s="51">
        <v>123.8</v>
      </c>
      <c r="H358" s="51">
        <v>127</v>
      </c>
      <c r="I358" s="51">
        <v>128</v>
      </c>
      <c r="J358" s="51">
        <v>129</v>
      </c>
      <c r="K358" s="51">
        <v>127</v>
      </c>
      <c r="L358" s="53">
        <v>7000</v>
      </c>
      <c r="M358" s="65">
        <f t="shared" si="24"/>
        <v>9099.99999999998</v>
      </c>
      <c r="N358" s="66">
        <f t="shared" si="25"/>
        <v>1.0342084327764496</v>
      </c>
    </row>
    <row r="359" spans="1:14" ht="15" customHeight="1">
      <c r="A359" s="51">
        <v>10</v>
      </c>
      <c r="B359" s="52">
        <v>43017</v>
      </c>
      <c r="C359" s="51" t="s">
        <v>23</v>
      </c>
      <c r="D359" s="51" t="s">
        <v>21</v>
      </c>
      <c r="E359" s="51" t="s">
        <v>77</v>
      </c>
      <c r="F359" s="51">
        <v>63</v>
      </c>
      <c r="G359" s="51">
        <v>59</v>
      </c>
      <c r="H359" s="51">
        <v>65</v>
      </c>
      <c r="I359" s="51">
        <v>67</v>
      </c>
      <c r="J359" s="51">
        <v>69</v>
      </c>
      <c r="K359" s="51">
        <v>65</v>
      </c>
      <c r="L359" s="53">
        <v>13200</v>
      </c>
      <c r="M359" s="65">
        <f t="shared" si="24"/>
        <v>26400</v>
      </c>
      <c r="N359" s="66">
        <f t="shared" si="25"/>
        <v>3.1746031746031744</v>
      </c>
    </row>
    <row r="360" spans="1:14" ht="15" customHeight="1">
      <c r="A360" s="51">
        <v>11</v>
      </c>
      <c r="B360" s="52">
        <v>43013</v>
      </c>
      <c r="C360" s="51" t="s">
        <v>23</v>
      </c>
      <c r="D360" s="51" t="s">
        <v>21</v>
      </c>
      <c r="E360" s="51" t="s">
        <v>76</v>
      </c>
      <c r="F360" s="51">
        <v>130</v>
      </c>
      <c r="G360" s="51">
        <v>125</v>
      </c>
      <c r="H360" s="51">
        <v>132</v>
      </c>
      <c r="I360" s="51">
        <v>134</v>
      </c>
      <c r="J360" s="51">
        <v>136</v>
      </c>
      <c r="K360" s="51">
        <v>132</v>
      </c>
      <c r="L360" s="53">
        <v>4000</v>
      </c>
      <c r="M360" s="65">
        <f t="shared" si="24"/>
        <v>8000</v>
      </c>
      <c r="N360" s="66">
        <f t="shared" si="25"/>
        <v>1.5384615384615383</v>
      </c>
    </row>
    <row r="361" spans="1:14" ht="15" customHeight="1">
      <c r="A361" s="51">
        <v>12</v>
      </c>
      <c r="B361" s="52">
        <v>43011</v>
      </c>
      <c r="C361" s="51" t="s">
        <v>23</v>
      </c>
      <c r="D361" s="51" t="s">
        <v>21</v>
      </c>
      <c r="E361" s="51" t="s">
        <v>75</v>
      </c>
      <c r="F361" s="51">
        <v>178.5</v>
      </c>
      <c r="G361" s="51">
        <v>174.5</v>
      </c>
      <c r="H361" s="51">
        <v>180.5</v>
      </c>
      <c r="I361" s="51">
        <v>182.5</v>
      </c>
      <c r="J361" s="51">
        <v>184.5</v>
      </c>
      <c r="K361" s="51">
        <v>182.5</v>
      </c>
      <c r="L361" s="53">
        <v>3500</v>
      </c>
      <c r="M361" s="65">
        <f t="shared" si="24"/>
        <v>14000</v>
      </c>
      <c r="N361" s="66">
        <f t="shared" si="25"/>
        <v>2.2408963585434174</v>
      </c>
    </row>
    <row r="362" spans="1:14" ht="15" customHeight="1">
      <c r="A362" s="51">
        <v>13</v>
      </c>
      <c r="B362" s="52">
        <v>43011</v>
      </c>
      <c r="C362" s="51" t="s">
        <v>23</v>
      </c>
      <c r="D362" s="51" t="s">
        <v>21</v>
      </c>
      <c r="E362" s="51" t="s">
        <v>71</v>
      </c>
      <c r="F362" s="51">
        <v>122.5</v>
      </c>
      <c r="G362" s="51">
        <v>119.5</v>
      </c>
      <c r="H362" s="51">
        <v>124</v>
      </c>
      <c r="I362" s="51">
        <v>125.5</v>
      </c>
      <c r="J362" s="51">
        <v>127</v>
      </c>
      <c r="K362" s="51">
        <v>124</v>
      </c>
      <c r="L362" s="53">
        <v>7000</v>
      </c>
      <c r="M362" s="65">
        <f t="shared" si="24"/>
        <v>10500</v>
      </c>
      <c r="N362" s="66">
        <f t="shared" si="25"/>
        <v>1.2244897959183672</v>
      </c>
    </row>
    <row r="364" spans="1:14" ht="15" customHeight="1">
      <c r="A364" s="9" t="s">
        <v>25</v>
      </c>
      <c r="B364" s="10"/>
      <c r="C364" s="11"/>
      <c r="D364" s="12"/>
      <c r="E364" s="13"/>
      <c r="F364" s="13"/>
      <c r="G364" s="14"/>
      <c r="H364" s="15"/>
      <c r="I364" s="15"/>
      <c r="J364" s="15"/>
      <c r="K364" s="16"/>
      <c r="L364" s="17"/>
      <c r="N364" s="18"/>
    </row>
    <row r="365" spans="1:12" ht="15" customHeight="1">
      <c r="A365" s="9" t="s">
        <v>26</v>
      </c>
      <c r="B365" s="19"/>
      <c r="C365" s="11"/>
      <c r="D365" s="12"/>
      <c r="E365" s="13"/>
      <c r="F365" s="13"/>
      <c r="G365" s="14"/>
      <c r="H365" s="13"/>
      <c r="I365" s="13"/>
      <c r="J365" s="13"/>
      <c r="K365" s="16"/>
      <c r="L365" s="17"/>
    </row>
    <row r="366" spans="1:14" ht="15" customHeight="1">
      <c r="A366" s="9" t="s">
        <v>26</v>
      </c>
      <c r="B366" s="19"/>
      <c r="C366" s="20"/>
      <c r="D366" s="21"/>
      <c r="E366" s="22"/>
      <c r="F366" s="22"/>
      <c r="G366" s="23"/>
      <c r="H366" s="22"/>
      <c r="I366" s="22"/>
      <c r="J366" s="22"/>
      <c r="K366" s="22"/>
      <c r="L366" s="17"/>
      <c r="M366" s="17"/>
      <c r="N366" s="17"/>
    </row>
    <row r="367" spans="1:14" ht="15" customHeight="1" thickBot="1">
      <c r="A367" s="24"/>
      <c r="B367" s="19"/>
      <c r="C367" s="22"/>
      <c r="D367" s="22"/>
      <c r="E367" s="22"/>
      <c r="F367" s="25"/>
      <c r="G367" s="26"/>
      <c r="H367" s="27" t="s">
        <v>27</v>
      </c>
      <c r="I367" s="27"/>
      <c r="J367" s="28"/>
      <c r="K367" s="28"/>
      <c r="L367" s="17"/>
      <c r="M367" s="63" t="s">
        <v>72</v>
      </c>
      <c r="N367" s="64" t="s">
        <v>68</v>
      </c>
    </row>
    <row r="368" spans="1:12" ht="15" customHeight="1">
      <c r="A368" s="24"/>
      <c r="B368" s="19"/>
      <c r="C368" s="77" t="s">
        <v>28</v>
      </c>
      <c r="D368" s="77"/>
      <c r="E368" s="29">
        <v>13</v>
      </c>
      <c r="F368" s="30">
        <f>F369+F370+F371+F372+F373+F374</f>
        <v>100</v>
      </c>
      <c r="G368" s="31">
        <v>13</v>
      </c>
      <c r="H368" s="32">
        <f>G369/G368%</f>
        <v>100</v>
      </c>
      <c r="I368" s="32"/>
      <c r="J368" s="32"/>
      <c r="L368" s="17"/>
    </row>
    <row r="369" spans="1:14" ht="15" customHeight="1">
      <c r="A369" s="24"/>
      <c r="B369" s="19"/>
      <c r="C369" s="78" t="s">
        <v>29</v>
      </c>
      <c r="D369" s="78"/>
      <c r="E369" s="33">
        <v>13</v>
      </c>
      <c r="F369" s="34">
        <f>(E369/E368)*100</f>
        <v>100</v>
      </c>
      <c r="G369" s="31">
        <v>13</v>
      </c>
      <c r="H369" s="28"/>
      <c r="I369" s="28"/>
      <c r="J369" s="22"/>
      <c r="K369" s="28"/>
      <c r="M369" s="22"/>
      <c r="N369" s="22"/>
    </row>
    <row r="370" spans="1:14" ht="15" customHeight="1">
      <c r="A370" s="35"/>
      <c r="B370" s="19"/>
      <c r="C370" s="78" t="s">
        <v>31</v>
      </c>
      <c r="D370" s="78"/>
      <c r="E370" s="33">
        <v>0</v>
      </c>
      <c r="F370" s="34">
        <f>(E370/E368)*100</f>
        <v>0</v>
      </c>
      <c r="G370" s="36"/>
      <c r="H370" s="31"/>
      <c r="I370" s="31"/>
      <c r="J370" s="22"/>
      <c r="K370" s="28"/>
      <c r="L370" s="17"/>
      <c r="M370" s="20"/>
      <c r="N370" s="20"/>
    </row>
    <row r="371" spans="1:14" ht="15" customHeight="1">
      <c r="A371" s="35"/>
      <c r="B371" s="19"/>
      <c r="C371" s="78" t="s">
        <v>32</v>
      </c>
      <c r="D371" s="78"/>
      <c r="E371" s="33">
        <v>0</v>
      </c>
      <c r="F371" s="34">
        <f>(E371/E368)*100</f>
        <v>0</v>
      </c>
      <c r="G371" s="36"/>
      <c r="H371" s="31"/>
      <c r="I371" s="31"/>
      <c r="J371" s="22"/>
      <c r="K371" s="28"/>
      <c r="L371" s="17"/>
      <c r="M371" s="17"/>
      <c r="N371" s="17"/>
    </row>
    <row r="372" spans="1:14" ht="15" customHeight="1">
      <c r="A372" s="35"/>
      <c r="B372" s="19"/>
      <c r="C372" s="78" t="s">
        <v>33</v>
      </c>
      <c r="D372" s="78"/>
      <c r="E372" s="33">
        <v>0</v>
      </c>
      <c r="F372" s="34">
        <f>(E372/E368)*100</f>
        <v>0</v>
      </c>
      <c r="G372" s="36"/>
      <c r="H372" s="22" t="s">
        <v>34</v>
      </c>
      <c r="I372" s="22"/>
      <c r="J372" s="37"/>
      <c r="K372" s="28"/>
      <c r="L372" s="17"/>
      <c r="M372" s="17"/>
      <c r="N372" s="17"/>
    </row>
    <row r="373" spans="1:14" ht="15" customHeight="1">
      <c r="A373" s="35"/>
      <c r="B373" s="19"/>
      <c r="C373" s="78" t="s">
        <v>35</v>
      </c>
      <c r="D373" s="78"/>
      <c r="E373" s="33">
        <v>0</v>
      </c>
      <c r="F373" s="34">
        <v>0</v>
      </c>
      <c r="G373" s="36"/>
      <c r="H373" s="22"/>
      <c r="I373" s="22"/>
      <c r="J373" s="37"/>
      <c r="K373" s="28"/>
      <c r="L373" s="17"/>
      <c r="M373" s="17"/>
      <c r="N373" s="17"/>
    </row>
    <row r="374" spans="1:14" ht="15" customHeight="1" thickBot="1">
      <c r="A374" s="35"/>
      <c r="B374" s="19"/>
      <c r="C374" s="87" t="s">
        <v>36</v>
      </c>
      <c r="D374" s="87"/>
      <c r="E374" s="38"/>
      <c r="F374" s="39">
        <f>(E374/E368)*100</f>
        <v>0</v>
      </c>
      <c r="G374" s="36"/>
      <c r="H374" s="22"/>
      <c r="I374" s="22"/>
      <c r="M374" s="17"/>
      <c r="N374" s="17"/>
    </row>
    <row r="375" spans="1:14" ht="15" customHeight="1">
      <c r="A375" s="41" t="s">
        <v>37</v>
      </c>
      <c r="B375" s="10"/>
      <c r="C375" s="11"/>
      <c r="D375" s="11"/>
      <c r="E375" s="13"/>
      <c r="F375" s="13"/>
      <c r="G375" s="42"/>
      <c r="H375" s="43"/>
      <c r="I375" s="43"/>
      <c r="J375" s="43"/>
      <c r="K375" s="13"/>
      <c r="L375" s="17"/>
      <c r="M375" s="40"/>
      <c r="N375" s="40"/>
    </row>
    <row r="376" spans="1:14" ht="15" customHeight="1">
      <c r="A376" s="12" t="s">
        <v>38</v>
      </c>
      <c r="B376" s="10"/>
      <c r="C376" s="44"/>
      <c r="D376" s="45"/>
      <c r="E376" s="46"/>
      <c r="F376" s="43"/>
      <c r="G376" s="42"/>
      <c r="H376" s="43"/>
      <c r="I376" s="43"/>
      <c r="J376" s="43"/>
      <c r="K376" s="13"/>
      <c r="L376" s="17"/>
      <c r="M376" s="24"/>
      <c r="N376" s="24"/>
    </row>
    <row r="377" spans="1:14" ht="15" customHeight="1">
      <c r="A377" s="12" t="s">
        <v>39</v>
      </c>
      <c r="B377" s="10"/>
      <c r="C377" s="11"/>
      <c r="D377" s="45"/>
      <c r="E377" s="46"/>
      <c r="F377" s="43"/>
      <c r="G377" s="42"/>
      <c r="H377" s="47"/>
      <c r="I377" s="47"/>
      <c r="J377" s="47"/>
      <c r="K377" s="13"/>
      <c r="L377" s="17"/>
      <c r="M377" s="17"/>
      <c r="N377" s="17"/>
    </row>
    <row r="378" spans="1:14" ht="15" customHeight="1">
      <c r="A378" s="12" t="s">
        <v>40</v>
      </c>
      <c r="B378" s="44"/>
      <c r="C378" s="11"/>
      <c r="D378" s="45"/>
      <c r="E378" s="46"/>
      <c r="F378" s="43"/>
      <c r="G378" s="48"/>
      <c r="H378" s="47"/>
      <c r="I378" s="47"/>
      <c r="J378" s="47"/>
      <c r="K378" s="13"/>
      <c r="L378" s="17"/>
      <c r="M378" s="17"/>
      <c r="N378" s="17"/>
    </row>
    <row r="379" spans="1:14" ht="15" customHeight="1" thickBot="1">
      <c r="A379" s="12" t="s">
        <v>41</v>
      </c>
      <c r="B379" s="35"/>
      <c r="C379" s="11"/>
      <c r="D379" s="49"/>
      <c r="E379" s="43"/>
      <c r="F379" s="43"/>
      <c r="G379" s="48"/>
      <c r="H379" s="47"/>
      <c r="I379" s="47"/>
      <c r="J379" s="47"/>
      <c r="K379" s="43"/>
      <c r="L379" s="17"/>
      <c r="M379" s="17"/>
      <c r="N379" s="17"/>
    </row>
    <row r="380" spans="1:14" ht="15" customHeight="1" thickBot="1">
      <c r="A380" s="84" t="s">
        <v>0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</row>
    <row r="381" spans="1:14" ht="15" customHeight="1" thickBo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</row>
    <row r="382" spans="1:14" ht="1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</row>
    <row r="383" spans="1:14" ht="15" customHeight="1">
      <c r="A383" s="85" t="s">
        <v>1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</row>
    <row r="384" spans="1:14" ht="15" customHeight="1">
      <c r="A384" s="85" t="s">
        <v>2</v>
      </c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1:14" ht="15" customHeight="1" thickBot="1">
      <c r="A385" s="86" t="s">
        <v>3</v>
      </c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</row>
    <row r="386" spans="1:14" ht="15" customHeight="1">
      <c r="A386" s="79" t="s">
        <v>56</v>
      </c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</row>
    <row r="387" spans="1:14" ht="15" customHeight="1">
      <c r="A387" s="79" t="s">
        <v>5</v>
      </c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</row>
    <row r="388" spans="1:14" ht="15" customHeight="1">
      <c r="A388" s="82" t="s">
        <v>6</v>
      </c>
      <c r="B388" s="75" t="s">
        <v>7</v>
      </c>
      <c r="C388" s="75" t="s">
        <v>8</v>
      </c>
      <c r="D388" s="82" t="s">
        <v>9</v>
      </c>
      <c r="E388" s="75" t="s">
        <v>10</v>
      </c>
      <c r="F388" s="75" t="s">
        <v>11</v>
      </c>
      <c r="G388" s="75" t="s">
        <v>12</v>
      </c>
      <c r="H388" s="75" t="s">
        <v>13</v>
      </c>
      <c r="I388" s="75" t="s">
        <v>14</v>
      </c>
      <c r="J388" s="75" t="s">
        <v>15</v>
      </c>
      <c r="K388" s="80" t="s">
        <v>16</v>
      </c>
      <c r="L388" s="75" t="s">
        <v>17</v>
      </c>
      <c r="M388" s="75" t="s">
        <v>18</v>
      </c>
      <c r="N388" s="75" t="s">
        <v>19</v>
      </c>
    </row>
    <row r="389" spans="1:14" ht="15" customHeight="1">
      <c r="A389" s="83"/>
      <c r="B389" s="76"/>
      <c r="C389" s="76"/>
      <c r="D389" s="83"/>
      <c r="E389" s="76"/>
      <c r="F389" s="76"/>
      <c r="G389" s="76"/>
      <c r="H389" s="76"/>
      <c r="I389" s="76"/>
      <c r="J389" s="76"/>
      <c r="K389" s="81"/>
      <c r="L389" s="76"/>
      <c r="M389" s="76"/>
      <c r="N389" s="76"/>
    </row>
    <row r="390" spans="1:14" ht="15" customHeight="1">
      <c r="A390" s="51">
        <v>1</v>
      </c>
      <c r="B390" s="52">
        <v>43007</v>
      </c>
      <c r="C390" s="51" t="s">
        <v>23</v>
      </c>
      <c r="D390" s="51" t="s">
        <v>21</v>
      </c>
      <c r="E390" s="51" t="s">
        <v>73</v>
      </c>
      <c r="F390" s="51">
        <v>196.5</v>
      </c>
      <c r="G390" s="51">
        <v>192.5</v>
      </c>
      <c r="H390" s="51">
        <v>198.5</v>
      </c>
      <c r="I390" s="51">
        <v>200.5</v>
      </c>
      <c r="J390" s="51">
        <v>202.5</v>
      </c>
      <c r="K390" s="51">
        <v>198.5</v>
      </c>
      <c r="L390" s="53">
        <v>4500</v>
      </c>
      <c r="M390" s="54">
        <f>IF(D390="BUY",(K390-F390)*(L390),(F390-K390)*(L390))</f>
        <v>9000</v>
      </c>
      <c r="N390" s="55">
        <f>M390/(L390)/F390%</f>
        <v>1.0178117048346056</v>
      </c>
    </row>
    <row r="391" spans="1:14" ht="15" customHeight="1">
      <c r="A391" s="51">
        <v>2</v>
      </c>
      <c r="B391" s="52">
        <v>43005</v>
      </c>
      <c r="C391" s="51" t="s">
        <v>23</v>
      </c>
      <c r="D391" s="51" t="s">
        <v>21</v>
      </c>
      <c r="E391" s="51" t="s">
        <v>64</v>
      </c>
      <c r="F391" s="51">
        <v>1068</v>
      </c>
      <c r="G391" s="51">
        <v>1035</v>
      </c>
      <c r="H391" s="51">
        <v>1088</v>
      </c>
      <c r="I391" s="51">
        <v>1108</v>
      </c>
      <c r="J391" s="51">
        <v>1128</v>
      </c>
      <c r="K391" s="51">
        <v>1035</v>
      </c>
      <c r="L391" s="53">
        <v>600</v>
      </c>
      <c r="M391" s="54">
        <f>IF(D391="BUY",(K391-F391)*(L391),(F391-K391)*(L391))</f>
        <v>-19800</v>
      </c>
      <c r="N391" s="55">
        <f>M391/(L391)/F391%</f>
        <v>-3.0898876404494384</v>
      </c>
    </row>
    <row r="392" spans="1:14" ht="15" customHeight="1">
      <c r="A392" s="51">
        <v>3</v>
      </c>
      <c r="B392" s="52">
        <v>43003</v>
      </c>
      <c r="C392" s="51" t="s">
        <v>23</v>
      </c>
      <c r="D392" s="51" t="s">
        <v>21</v>
      </c>
      <c r="E392" s="51" t="s">
        <v>71</v>
      </c>
      <c r="F392" s="51">
        <v>113</v>
      </c>
      <c r="G392" s="51">
        <v>109.5</v>
      </c>
      <c r="H392" s="51">
        <v>115</v>
      </c>
      <c r="I392" s="51">
        <v>117</v>
      </c>
      <c r="J392" s="51">
        <v>119</v>
      </c>
      <c r="K392" s="51">
        <v>117</v>
      </c>
      <c r="L392" s="53">
        <v>7000</v>
      </c>
      <c r="M392" s="54">
        <f>IF(D392="BUY",(K392-F392)*(L392),(F392-K392)*(L392))</f>
        <v>28000</v>
      </c>
      <c r="N392" s="55">
        <f>M392/(L392)/F392%</f>
        <v>3.5398230088495577</v>
      </c>
    </row>
    <row r="393" spans="1:14" ht="15" customHeight="1">
      <c r="A393" s="51">
        <v>4</v>
      </c>
      <c r="B393" s="52">
        <v>42996</v>
      </c>
      <c r="C393" s="51" t="s">
        <v>23</v>
      </c>
      <c r="D393" s="51" t="s">
        <v>21</v>
      </c>
      <c r="E393" s="51" t="s">
        <v>70</v>
      </c>
      <c r="F393" s="51">
        <v>2690</v>
      </c>
      <c r="G393" s="51">
        <v>2600</v>
      </c>
      <c r="H393" s="51">
        <v>2750</v>
      </c>
      <c r="I393" s="51">
        <v>2800</v>
      </c>
      <c r="J393" s="51">
        <v>2850</v>
      </c>
      <c r="K393" s="51">
        <v>2600</v>
      </c>
      <c r="L393" s="53">
        <v>250</v>
      </c>
      <c r="M393" s="54">
        <f>IF(D393="BUY",(K393-F393)*(L393),(F393-K393)*(L393))</f>
        <v>-22500</v>
      </c>
      <c r="N393" s="55">
        <f>M393/(L393)/F393%</f>
        <v>-3.345724907063197</v>
      </c>
    </row>
    <row r="394" spans="1:14" ht="15" customHeight="1">
      <c r="A394" s="51">
        <v>5</v>
      </c>
      <c r="B394" s="52">
        <v>42992</v>
      </c>
      <c r="C394" s="51" t="s">
        <v>23</v>
      </c>
      <c r="D394" s="51" t="s">
        <v>21</v>
      </c>
      <c r="E394" s="51" t="s">
        <v>69</v>
      </c>
      <c r="F394" s="51">
        <v>519</v>
      </c>
      <c r="G394" s="51">
        <v>505</v>
      </c>
      <c r="H394" s="51">
        <v>529</v>
      </c>
      <c r="I394" s="51">
        <v>539</v>
      </c>
      <c r="J394" s="51">
        <v>549</v>
      </c>
      <c r="K394" s="51">
        <v>523</v>
      </c>
      <c r="L394" s="53">
        <v>1200</v>
      </c>
      <c r="M394" s="54">
        <f aca="true" t="shared" si="26" ref="M394:M400">IF(D394="BUY",(K394-F394)*(L394),(F394-K394)*(L394))</f>
        <v>4800</v>
      </c>
      <c r="N394" s="55">
        <f aca="true" t="shared" si="27" ref="N394:N400">M394/(L394)/F394%</f>
        <v>0.770712909441233</v>
      </c>
    </row>
    <row r="395" spans="1:14" ht="15" customHeight="1">
      <c r="A395" s="51">
        <v>6</v>
      </c>
      <c r="B395" s="52">
        <v>42989</v>
      </c>
      <c r="C395" s="51" t="s">
        <v>23</v>
      </c>
      <c r="D395" s="51" t="s">
        <v>21</v>
      </c>
      <c r="E395" s="51" t="s">
        <v>67</v>
      </c>
      <c r="F395" s="51">
        <v>8100</v>
      </c>
      <c r="G395" s="51">
        <v>7920</v>
      </c>
      <c r="H395" s="51">
        <v>8200</v>
      </c>
      <c r="I395" s="51">
        <v>8300</v>
      </c>
      <c r="J395" s="51">
        <v>8400</v>
      </c>
      <c r="K395" s="51">
        <v>8200</v>
      </c>
      <c r="L395" s="53">
        <v>150</v>
      </c>
      <c r="M395" s="54">
        <f t="shared" si="26"/>
        <v>15000</v>
      </c>
      <c r="N395" s="55">
        <f t="shared" si="27"/>
        <v>1.2345679012345678</v>
      </c>
    </row>
    <row r="396" spans="1:14" ht="15" customHeight="1">
      <c r="A396" s="51">
        <v>7</v>
      </c>
      <c r="B396" s="52">
        <v>42986</v>
      </c>
      <c r="C396" s="51" t="s">
        <v>23</v>
      </c>
      <c r="D396" s="51" t="s">
        <v>21</v>
      </c>
      <c r="E396" s="51" t="s">
        <v>58</v>
      </c>
      <c r="F396" s="51">
        <v>116</v>
      </c>
      <c r="G396" s="51">
        <v>112</v>
      </c>
      <c r="H396" s="51">
        <v>118</v>
      </c>
      <c r="I396" s="51">
        <v>120</v>
      </c>
      <c r="J396" s="51">
        <v>122</v>
      </c>
      <c r="K396" s="51">
        <v>118</v>
      </c>
      <c r="L396" s="53">
        <v>7000</v>
      </c>
      <c r="M396" s="54">
        <f t="shared" si="26"/>
        <v>14000</v>
      </c>
      <c r="N396" s="55">
        <f t="shared" si="27"/>
        <v>1.7241379310344829</v>
      </c>
    </row>
    <row r="397" spans="1:14" ht="15" customHeight="1">
      <c r="A397" s="51">
        <v>8</v>
      </c>
      <c r="B397" s="52">
        <v>42983</v>
      </c>
      <c r="C397" s="51" t="s">
        <v>23</v>
      </c>
      <c r="D397" s="51" t="s">
        <v>21</v>
      </c>
      <c r="E397" s="51" t="s">
        <v>60</v>
      </c>
      <c r="F397" s="51">
        <v>1281</v>
      </c>
      <c r="G397" s="51">
        <v>1260</v>
      </c>
      <c r="H397" s="51">
        <v>1295</v>
      </c>
      <c r="I397" s="51">
        <v>1310</v>
      </c>
      <c r="J397" s="51">
        <v>1325</v>
      </c>
      <c r="K397" s="51">
        <v>1310</v>
      </c>
      <c r="L397" s="53">
        <v>1000</v>
      </c>
      <c r="M397" s="54">
        <f t="shared" si="26"/>
        <v>29000</v>
      </c>
      <c r="N397" s="55">
        <f t="shared" si="27"/>
        <v>2.263856362217018</v>
      </c>
    </row>
    <row r="398" spans="1:14" ht="15" customHeight="1">
      <c r="A398" s="51">
        <v>9</v>
      </c>
      <c r="B398" s="52">
        <v>42983</v>
      </c>
      <c r="C398" s="51" t="s">
        <v>23</v>
      </c>
      <c r="D398" s="51" t="s">
        <v>21</v>
      </c>
      <c r="E398" s="51" t="s">
        <v>59</v>
      </c>
      <c r="F398" s="51">
        <v>252</v>
      </c>
      <c r="G398" s="51">
        <v>248</v>
      </c>
      <c r="H398" s="51">
        <v>257</v>
      </c>
      <c r="I398" s="51">
        <v>262</v>
      </c>
      <c r="J398" s="51">
        <v>267</v>
      </c>
      <c r="K398" s="51">
        <v>257</v>
      </c>
      <c r="L398" s="53">
        <v>1700</v>
      </c>
      <c r="M398" s="54">
        <f t="shared" si="26"/>
        <v>8500</v>
      </c>
      <c r="N398" s="55">
        <f t="shared" si="27"/>
        <v>1.9841269841269842</v>
      </c>
    </row>
    <row r="399" spans="1:14" ht="15" customHeight="1">
      <c r="A399" s="51">
        <v>10</v>
      </c>
      <c r="B399" s="52">
        <v>42979</v>
      </c>
      <c r="C399" s="51" t="s">
        <v>23</v>
      </c>
      <c r="D399" s="51" t="s">
        <v>21</v>
      </c>
      <c r="E399" s="51" t="s">
        <v>57</v>
      </c>
      <c r="F399" s="51">
        <v>515</v>
      </c>
      <c r="G399" s="51">
        <v>498</v>
      </c>
      <c r="H399" s="51">
        <v>525</v>
      </c>
      <c r="I399" s="51">
        <v>535</v>
      </c>
      <c r="J399" s="51">
        <v>545</v>
      </c>
      <c r="K399" s="51">
        <v>525</v>
      </c>
      <c r="L399" s="53">
        <v>1500</v>
      </c>
      <c r="M399" s="54">
        <f t="shared" si="26"/>
        <v>15000</v>
      </c>
      <c r="N399" s="55">
        <f t="shared" si="27"/>
        <v>1.9417475728155338</v>
      </c>
    </row>
    <row r="400" spans="1:14" ht="15.75">
      <c r="A400" s="51">
        <v>11</v>
      </c>
      <c r="B400" s="52">
        <v>42979</v>
      </c>
      <c r="C400" s="57" t="s">
        <v>23</v>
      </c>
      <c r="D400" s="57" t="s">
        <v>21</v>
      </c>
      <c r="E400" s="57" t="s">
        <v>58</v>
      </c>
      <c r="F400" s="58">
        <v>113</v>
      </c>
      <c r="G400" s="58">
        <v>110</v>
      </c>
      <c r="H400" s="58">
        <v>115</v>
      </c>
      <c r="I400" s="58">
        <v>117</v>
      </c>
      <c r="J400" s="58">
        <v>119</v>
      </c>
      <c r="K400" s="58">
        <v>115</v>
      </c>
      <c r="L400" s="53">
        <v>7000</v>
      </c>
      <c r="M400" s="54">
        <f t="shared" si="26"/>
        <v>14000</v>
      </c>
      <c r="N400" s="55">
        <f t="shared" si="27"/>
        <v>1.7699115044247788</v>
      </c>
    </row>
    <row r="401" spans="1:14" ht="15" customHeight="1">
      <c r="A401" s="9" t="s">
        <v>25</v>
      </c>
      <c r="B401" s="10"/>
      <c r="C401" s="11"/>
      <c r="D401" s="12"/>
      <c r="E401" s="13"/>
      <c r="F401" s="13"/>
      <c r="G401" s="14"/>
      <c r="H401" s="15"/>
      <c r="I401" s="15"/>
      <c r="J401" s="15"/>
      <c r="K401" s="16"/>
      <c r="L401" s="17"/>
      <c r="N401" s="18"/>
    </row>
    <row r="402" spans="1:12" ht="15" customHeight="1">
      <c r="A402" s="9" t="s">
        <v>26</v>
      </c>
      <c r="B402" s="19"/>
      <c r="C402" s="11"/>
      <c r="D402" s="12"/>
      <c r="E402" s="13"/>
      <c r="F402" s="13"/>
      <c r="G402" s="14"/>
      <c r="H402" s="13"/>
      <c r="I402" s="13"/>
      <c r="J402" s="13"/>
      <c r="K402" s="16"/>
      <c r="L402" s="17"/>
    </row>
    <row r="403" spans="1:14" ht="15" customHeight="1">
      <c r="A403" s="9" t="s">
        <v>26</v>
      </c>
      <c r="B403" s="19"/>
      <c r="C403" s="20"/>
      <c r="D403" s="21"/>
      <c r="E403" s="22"/>
      <c r="F403" s="22"/>
      <c r="G403" s="23"/>
      <c r="H403" s="22"/>
      <c r="I403" s="22"/>
      <c r="J403" s="22"/>
      <c r="K403" s="22"/>
      <c r="L403" s="17"/>
      <c r="M403" s="17"/>
      <c r="N403" s="17"/>
    </row>
    <row r="404" spans="1:14" ht="15" customHeight="1" thickBot="1">
      <c r="A404" s="24"/>
      <c r="B404" s="19"/>
      <c r="C404" s="22"/>
      <c r="D404" s="22"/>
      <c r="E404" s="22"/>
      <c r="F404" s="25"/>
      <c r="G404" s="26"/>
      <c r="H404" s="27" t="s">
        <v>27</v>
      </c>
      <c r="I404" s="27"/>
      <c r="J404" s="28"/>
      <c r="K404" s="28"/>
      <c r="L404" s="17"/>
      <c r="M404" s="63" t="s">
        <v>72</v>
      </c>
      <c r="N404" s="64" t="s">
        <v>68</v>
      </c>
    </row>
    <row r="405" spans="1:12" ht="15" customHeight="1">
      <c r="A405" s="24"/>
      <c r="B405" s="19"/>
      <c r="C405" s="77" t="s">
        <v>28</v>
      </c>
      <c r="D405" s="77"/>
      <c r="E405" s="29">
        <v>11</v>
      </c>
      <c r="F405" s="30">
        <f>F406+F407+F408+F409+F410+F411</f>
        <v>100.00000000000001</v>
      </c>
      <c r="G405" s="31">
        <v>11</v>
      </c>
      <c r="H405" s="32">
        <f>G406/G405%</f>
        <v>81.81818181818181</v>
      </c>
      <c r="I405" s="32"/>
      <c r="J405" s="32"/>
      <c r="L405" s="17"/>
    </row>
    <row r="406" spans="1:14" ht="15" customHeight="1">
      <c r="A406" s="24"/>
      <c r="B406" s="19"/>
      <c r="C406" s="78" t="s">
        <v>29</v>
      </c>
      <c r="D406" s="78"/>
      <c r="E406" s="33">
        <v>9</v>
      </c>
      <c r="F406" s="34">
        <f>(E406/E405)*100</f>
        <v>81.81818181818183</v>
      </c>
      <c r="G406" s="31">
        <v>9</v>
      </c>
      <c r="H406" s="28"/>
      <c r="I406" s="28"/>
      <c r="J406" s="22"/>
      <c r="K406" s="28"/>
      <c r="M406" s="22"/>
      <c r="N406" s="22"/>
    </row>
    <row r="407" spans="1:14" ht="15" customHeight="1">
      <c r="A407" s="35"/>
      <c r="B407" s="19"/>
      <c r="C407" s="78" t="s">
        <v>31</v>
      </c>
      <c r="D407" s="78"/>
      <c r="E407" s="33">
        <v>0</v>
      </c>
      <c r="F407" s="34">
        <f>(E407/E405)*100</f>
        <v>0</v>
      </c>
      <c r="G407" s="36"/>
      <c r="H407" s="31"/>
      <c r="I407" s="31"/>
      <c r="J407" s="22"/>
      <c r="K407" s="28"/>
      <c r="L407" s="17"/>
      <c r="M407" s="20"/>
      <c r="N407" s="20"/>
    </row>
    <row r="408" spans="1:14" ht="15" customHeight="1">
      <c r="A408" s="35"/>
      <c r="B408" s="19"/>
      <c r="C408" s="78" t="s">
        <v>32</v>
      </c>
      <c r="D408" s="78"/>
      <c r="E408" s="33">
        <v>0</v>
      </c>
      <c r="F408" s="34">
        <f>(E408/E405)*100</f>
        <v>0</v>
      </c>
      <c r="G408" s="36"/>
      <c r="H408" s="31"/>
      <c r="I408" s="31"/>
      <c r="J408" s="22"/>
      <c r="K408" s="28"/>
      <c r="L408" s="17"/>
      <c r="M408" s="17"/>
      <c r="N408" s="17"/>
    </row>
    <row r="409" spans="1:14" ht="15" customHeight="1">
      <c r="A409" s="35"/>
      <c r="B409" s="19"/>
      <c r="C409" s="78" t="s">
        <v>33</v>
      </c>
      <c r="D409" s="78"/>
      <c r="E409" s="33">
        <v>2</v>
      </c>
      <c r="F409" s="34">
        <f>(E409/E405)*100</f>
        <v>18.181818181818183</v>
      </c>
      <c r="G409" s="36"/>
      <c r="H409" s="22" t="s">
        <v>34</v>
      </c>
      <c r="I409" s="22"/>
      <c r="J409" s="37"/>
      <c r="K409" s="28"/>
      <c r="L409" s="17"/>
      <c r="M409" s="17"/>
      <c r="N409" s="17"/>
    </row>
    <row r="410" spans="1:14" ht="15" customHeight="1">
      <c r="A410" s="35"/>
      <c r="B410" s="19"/>
      <c r="C410" s="78" t="s">
        <v>35</v>
      </c>
      <c r="D410" s="78"/>
      <c r="E410" s="33">
        <v>0</v>
      </c>
      <c r="F410" s="34">
        <v>0</v>
      </c>
      <c r="G410" s="36"/>
      <c r="H410" s="22"/>
      <c r="I410" s="22"/>
      <c r="J410" s="37"/>
      <c r="K410" s="28"/>
      <c r="L410" s="17"/>
      <c r="M410" s="17"/>
      <c r="N410" s="17"/>
    </row>
    <row r="411" spans="1:14" ht="15" customHeight="1" thickBot="1">
      <c r="A411" s="35"/>
      <c r="B411" s="19"/>
      <c r="C411" s="87" t="s">
        <v>36</v>
      </c>
      <c r="D411" s="87"/>
      <c r="E411" s="38"/>
      <c r="F411" s="39">
        <f>(E411/E405)*100</f>
        <v>0</v>
      </c>
      <c r="G411" s="36"/>
      <c r="H411" s="22"/>
      <c r="I411" s="22"/>
      <c r="M411" s="17"/>
      <c r="N411" s="17"/>
    </row>
    <row r="412" spans="1:14" ht="15" customHeight="1">
      <c r="A412" s="41" t="s">
        <v>37</v>
      </c>
      <c r="B412" s="10"/>
      <c r="C412" s="11"/>
      <c r="D412" s="11"/>
      <c r="E412" s="13"/>
      <c r="F412" s="13"/>
      <c r="G412" s="42"/>
      <c r="H412" s="43"/>
      <c r="I412" s="43"/>
      <c r="J412" s="43"/>
      <c r="K412" s="13"/>
      <c r="L412" s="17"/>
      <c r="M412" s="40"/>
      <c r="N412" s="40"/>
    </row>
    <row r="413" spans="1:14" ht="15" customHeight="1">
      <c r="A413" s="12" t="s">
        <v>38</v>
      </c>
      <c r="B413" s="10"/>
      <c r="C413" s="44"/>
      <c r="D413" s="45"/>
      <c r="E413" s="46"/>
      <c r="F413" s="43"/>
      <c r="G413" s="42"/>
      <c r="H413" s="43"/>
      <c r="I413" s="43"/>
      <c r="J413" s="43"/>
      <c r="K413" s="13"/>
      <c r="L413" s="17"/>
      <c r="M413" s="24"/>
      <c r="N413" s="24"/>
    </row>
    <row r="414" spans="1:14" ht="15" customHeight="1">
      <c r="A414" s="12" t="s">
        <v>39</v>
      </c>
      <c r="B414" s="10"/>
      <c r="C414" s="11"/>
      <c r="D414" s="45"/>
      <c r="E414" s="46"/>
      <c r="F414" s="43"/>
      <c r="G414" s="42"/>
      <c r="H414" s="47"/>
      <c r="I414" s="47"/>
      <c r="J414" s="47"/>
      <c r="K414" s="13"/>
      <c r="L414" s="17"/>
      <c r="M414" s="17"/>
      <c r="N414" s="17"/>
    </row>
    <row r="415" spans="1:14" ht="12.75" customHeight="1">
      <c r="A415" s="12" t="s">
        <v>40</v>
      </c>
      <c r="B415" s="44"/>
      <c r="C415" s="11"/>
      <c r="D415" s="45"/>
      <c r="E415" s="46"/>
      <c r="F415" s="43"/>
      <c r="G415" s="48"/>
      <c r="H415" s="47"/>
      <c r="I415" s="47"/>
      <c r="J415" s="47"/>
      <c r="K415" s="13"/>
      <c r="L415" s="17"/>
      <c r="M415" s="17"/>
      <c r="N415" s="17"/>
    </row>
    <row r="416" spans="1:14" ht="12.75" customHeight="1" thickBot="1">
      <c r="A416" s="12" t="s">
        <v>41</v>
      </c>
      <c r="B416" s="35"/>
      <c r="C416" s="11"/>
      <c r="D416" s="49"/>
      <c r="E416" s="43"/>
      <c r="F416" s="43"/>
      <c r="G416" s="48"/>
      <c r="H416" s="47"/>
      <c r="I416" s="47"/>
      <c r="J416" s="47"/>
      <c r="K416" s="43"/>
      <c r="L416" s="17"/>
      <c r="M416" s="17"/>
      <c r="N416" s="17"/>
    </row>
    <row r="417" spans="1:14" ht="15.75" customHeight="1" thickBot="1">
      <c r="A417" s="84" t="s">
        <v>0</v>
      </c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</row>
    <row r="418" spans="1:14" ht="15.75" customHeight="1" thickBo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</row>
    <row r="419" spans="1:14" ht="15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</row>
    <row r="420" spans="1:14" ht="15.75" customHeight="1">
      <c r="A420" s="85" t="s">
        <v>1</v>
      </c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</row>
    <row r="421" spans="1:14" s="4" customFormat="1" ht="15.75" customHeight="1">
      <c r="A421" s="85" t="s">
        <v>2</v>
      </c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</row>
    <row r="422" spans="1:14" s="5" customFormat="1" ht="16.5" customHeight="1" thickBot="1">
      <c r="A422" s="86" t="s">
        <v>3</v>
      </c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</row>
    <row r="423" spans="1:14" s="5" customFormat="1" ht="16.5" customHeight="1">
      <c r="A423" s="79" t="s">
        <v>4</v>
      </c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</row>
    <row r="424" spans="1:14" s="6" customFormat="1" ht="15.75" customHeight="1">
      <c r="A424" s="79" t="s">
        <v>5</v>
      </c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</row>
    <row r="425" spans="1:14" s="6" customFormat="1" ht="15.75" customHeight="1">
      <c r="A425" s="82" t="s">
        <v>6</v>
      </c>
      <c r="B425" s="75" t="s">
        <v>7</v>
      </c>
      <c r="C425" s="75" t="s">
        <v>8</v>
      </c>
      <c r="D425" s="82" t="s">
        <v>9</v>
      </c>
      <c r="E425" s="75" t="s">
        <v>10</v>
      </c>
      <c r="F425" s="75" t="s">
        <v>11</v>
      </c>
      <c r="G425" s="75" t="s">
        <v>12</v>
      </c>
      <c r="H425" s="75" t="s">
        <v>13</v>
      </c>
      <c r="I425" s="75" t="s">
        <v>14</v>
      </c>
      <c r="J425" s="75" t="s">
        <v>15</v>
      </c>
      <c r="K425" s="80" t="s">
        <v>16</v>
      </c>
      <c r="L425" s="75" t="s">
        <v>17</v>
      </c>
      <c r="M425" s="75" t="s">
        <v>18</v>
      </c>
      <c r="N425" s="75" t="s">
        <v>19</v>
      </c>
    </row>
    <row r="426" spans="1:14" s="6" customFormat="1" ht="15.75" customHeight="1">
      <c r="A426" s="83"/>
      <c r="B426" s="76"/>
      <c r="C426" s="76"/>
      <c r="D426" s="83"/>
      <c r="E426" s="76"/>
      <c r="F426" s="76"/>
      <c r="G426" s="76"/>
      <c r="H426" s="76"/>
      <c r="I426" s="76"/>
      <c r="J426" s="76"/>
      <c r="K426" s="81"/>
      <c r="L426" s="76"/>
      <c r="M426" s="76"/>
      <c r="N426" s="76"/>
    </row>
    <row r="427" spans="1:14" s="6" customFormat="1" ht="15.75">
      <c r="A427" s="59">
        <v>1</v>
      </c>
      <c r="B427" s="60">
        <v>42977</v>
      </c>
      <c r="C427" s="6" t="s">
        <v>20</v>
      </c>
      <c r="D427" s="6" t="s">
        <v>21</v>
      </c>
      <c r="E427" s="6" t="s">
        <v>62</v>
      </c>
      <c r="F427" s="61">
        <v>97.5</v>
      </c>
      <c r="G427" s="61">
        <v>94.5</v>
      </c>
      <c r="H427" s="61">
        <v>99.5</v>
      </c>
      <c r="I427" s="61">
        <v>101.5</v>
      </c>
      <c r="J427" s="61">
        <v>103.5</v>
      </c>
      <c r="K427" s="61">
        <v>103.5</v>
      </c>
      <c r="L427" s="62">
        <v>1000</v>
      </c>
      <c r="M427" s="7">
        <f>IF(D427="BUY",(K427-F427)*(L427),(F427-K427)*(L427))</f>
        <v>6000</v>
      </c>
      <c r="N427" s="8">
        <f>M427/(L427)/F427%</f>
        <v>6.153846153846154</v>
      </c>
    </row>
    <row r="428" spans="1:15" s="6" customFormat="1" ht="15.75" customHeight="1">
      <c r="A428" s="59">
        <v>2</v>
      </c>
      <c r="B428" s="52">
        <v>42975</v>
      </c>
      <c r="C428" s="51" t="s">
        <v>20</v>
      </c>
      <c r="D428" s="51" t="s">
        <v>53</v>
      </c>
      <c r="E428" s="51" t="s">
        <v>64</v>
      </c>
      <c r="F428" s="51">
        <v>975</v>
      </c>
      <c r="G428" s="51">
        <v>998</v>
      </c>
      <c r="H428" s="51">
        <v>960</v>
      </c>
      <c r="I428" s="51">
        <v>945</v>
      </c>
      <c r="J428" s="51">
        <v>930</v>
      </c>
      <c r="K428" s="51">
        <v>990</v>
      </c>
      <c r="L428" s="56">
        <v>800</v>
      </c>
      <c r="M428" s="7">
        <f>IF(D428="BUY",(K428-F428)*(L428),(F428-K428)*(L428))</f>
        <v>-12000</v>
      </c>
      <c r="N428" s="8">
        <f>M428/(L428)/F428%</f>
        <v>-1.5384615384615385</v>
      </c>
      <c r="O428" s="50"/>
    </row>
    <row r="429" spans="1:14" s="6" customFormat="1" ht="15.75">
      <c r="A429" s="59">
        <v>3</v>
      </c>
      <c r="B429" s="60">
        <v>42971</v>
      </c>
      <c r="C429" s="6" t="s">
        <v>20</v>
      </c>
      <c r="D429" s="6" t="s">
        <v>21</v>
      </c>
      <c r="E429" s="6" t="s">
        <v>61</v>
      </c>
      <c r="F429" s="61">
        <v>285</v>
      </c>
      <c r="G429" s="61">
        <v>279</v>
      </c>
      <c r="H429" s="61">
        <v>288</v>
      </c>
      <c r="I429" s="61">
        <v>301</v>
      </c>
      <c r="J429" s="61">
        <v>305</v>
      </c>
      <c r="K429" s="61">
        <v>305</v>
      </c>
      <c r="L429" s="62">
        <v>1000</v>
      </c>
      <c r="M429" s="7">
        <f aca="true" t="shared" si="28" ref="M429:M440">IF(D429="BUY",(K429-F429)*(L429),(F429-K429)*(L429))</f>
        <v>20000</v>
      </c>
      <c r="N429" s="8">
        <f aca="true" t="shared" si="29" ref="N429:N440">M429/(L429)/F429%</f>
        <v>7.017543859649122</v>
      </c>
    </row>
    <row r="430" spans="1:15" s="6" customFormat="1" ht="15.75" customHeight="1">
      <c r="A430" s="59">
        <v>4</v>
      </c>
      <c r="B430" s="52">
        <v>42968</v>
      </c>
      <c r="C430" s="51" t="s">
        <v>20</v>
      </c>
      <c r="D430" s="51" t="s">
        <v>53</v>
      </c>
      <c r="E430" s="51" t="s">
        <v>54</v>
      </c>
      <c r="F430" s="51">
        <v>145.5</v>
      </c>
      <c r="G430" s="51">
        <v>152.5</v>
      </c>
      <c r="H430" s="51">
        <v>141.5</v>
      </c>
      <c r="I430" s="51">
        <v>136.5</v>
      </c>
      <c r="J430" s="51">
        <v>131.5</v>
      </c>
      <c r="K430" s="51">
        <v>141.5</v>
      </c>
      <c r="L430" s="56">
        <v>3500</v>
      </c>
      <c r="M430" s="7">
        <f t="shared" si="28"/>
        <v>14000</v>
      </c>
      <c r="N430" s="8">
        <f t="shared" si="29"/>
        <v>2.7491408934707904</v>
      </c>
      <c r="O430" s="50"/>
    </row>
    <row r="431" spans="1:15" s="6" customFormat="1" ht="15.75" customHeight="1">
      <c r="A431" s="59">
        <v>5</v>
      </c>
      <c r="B431" s="52">
        <v>42964</v>
      </c>
      <c r="C431" s="51" t="s">
        <v>23</v>
      </c>
      <c r="D431" s="51" t="s">
        <v>53</v>
      </c>
      <c r="E431" s="51" t="s">
        <v>52</v>
      </c>
      <c r="F431" s="51">
        <v>1745</v>
      </c>
      <c r="G431" s="51">
        <v>1785</v>
      </c>
      <c r="H431" s="51">
        <v>1705</v>
      </c>
      <c r="I431" s="51">
        <v>1685</v>
      </c>
      <c r="J431" s="51">
        <v>1660</v>
      </c>
      <c r="K431" s="51">
        <v>1705</v>
      </c>
      <c r="L431" s="56">
        <v>350</v>
      </c>
      <c r="M431" s="7">
        <f t="shared" si="28"/>
        <v>14000</v>
      </c>
      <c r="N431" s="8">
        <f t="shared" si="29"/>
        <v>2.2922636103151866</v>
      </c>
      <c r="O431" s="50"/>
    </row>
    <row r="432" spans="1:14" s="6" customFormat="1" ht="15.75">
      <c r="A432" s="59">
        <v>6</v>
      </c>
      <c r="B432" s="60">
        <v>42961</v>
      </c>
      <c r="C432" s="6" t="s">
        <v>20</v>
      </c>
      <c r="D432" s="6" t="s">
        <v>21</v>
      </c>
      <c r="E432" s="6" t="s">
        <v>63</v>
      </c>
      <c r="F432" s="61">
        <v>1350</v>
      </c>
      <c r="G432" s="61">
        <v>1320</v>
      </c>
      <c r="H432" s="61">
        <v>1365</v>
      </c>
      <c r="I432" s="61">
        <v>1380</v>
      </c>
      <c r="J432" s="61">
        <v>1395</v>
      </c>
      <c r="K432" s="61">
        <v>1380</v>
      </c>
      <c r="L432" s="62">
        <v>1000</v>
      </c>
      <c r="M432" s="7">
        <f>IF(D432="BUY",(K432-F432)*(L432),(F432-K432)*(L432))</f>
        <v>30000</v>
      </c>
      <c r="N432" s="8">
        <f>M432/(L432)/F432%</f>
        <v>2.2222222222222223</v>
      </c>
    </row>
    <row r="433" spans="1:15" s="6" customFormat="1" ht="15.75" customHeight="1">
      <c r="A433" s="59">
        <v>7</v>
      </c>
      <c r="B433" s="52">
        <v>42958</v>
      </c>
      <c r="C433" s="51" t="s">
        <v>20</v>
      </c>
      <c r="D433" s="51" t="s">
        <v>53</v>
      </c>
      <c r="E433" s="51" t="s">
        <v>55</v>
      </c>
      <c r="F433" s="51">
        <v>283</v>
      </c>
      <c r="G433" s="51">
        <v>293</v>
      </c>
      <c r="H433" s="51">
        <v>278</v>
      </c>
      <c r="I433" s="51">
        <v>273</v>
      </c>
      <c r="J433" s="51">
        <v>268</v>
      </c>
      <c r="K433" s="51">
        <v>278</v>
      </c>
      <c r="L433" s="56">
        <v>3500</v>
      </c>
      <c r="M433" s="7">
        <f t="shared" si="28"/>
        <v>17500</v>
      </c>
      <c r="N433" s="8">
        <f t="shared" si="29"/>
        <v>1.7667844522968197</v>
      </c>
      <c r="O433" s="50"/>
    </row>
    <row r="434" spans="1:15" s="6" customFormat="1" ht="15.75" customHeight="1">
      <c r="A434" s="59">
        <v>8</v>
      </c>
      <c r="B434" s="52">
        <v>42957</v>
      </c>
      <c r="C434" s="51" t="s">
        <v>20</v>
      </c>
      <c r="D434" s="51" t="s">
        <v>53</v>
      </c>
      <c r="E434" s="51" t="s">
        <v>54</v>
      </c>
      <c r="F434" s="51">
        <v>148</v>
      </c>
      <c r="G434" s="51">
        <v>158</v>
      </c>
      <c r="H434" s="51">
        <v>144</v>
      </c>
      <c r="I434" s="51">
        <v>140</v>
      </c>
      <c r="J434" s="51">
        <v>136</v>
      </c>
      <c r="K434" s="51">
        <v>144</v>
      </c>
      <c r="L434" s="56">
        <v>3500</v>
      </c>
      <c r="M434" s="7">
        <f t="shared" si="28"/>
        <v>14000</v>
      </c>
      <c r="N434" s="8">
        <f t="shared" si="29"/>
        <v>2.7027027027027026</v>
      </c>
      <c r="O434" s="50"/>
    </row>
    <row r="435" spans="1:15" s="6" customFormat="1" ht="15.75" customHeight="1">
      <c r="A435" s="59">
        <v>9</v>
      </c>
      <c r="B435" s="52">
        <v>42956</v>
      </c>
      <c r="C435" s="51" t="s">
        <v>23</v>
      </c>
      <c r="D435" s="51" t="s">
        <v>21</v>
      </c>
      <c r="E435" s="51" t="s">
        <v>52</v>
      </c>
      <c r="F435" s="51">
        <v>1780</v>
      </c>
      <c r="G435" s="51">
        <v>1720</v>
      </c>
      <c r="H435" s="51">
        <v>1810</v>
      </c>
      <c r="I435" s="51">
        <v>1840</v>
      </c>
      <c r="J435" s="51">
        <v>1870</v>
      </c>
      <c r="K435" s="51">
        <v>1720</v>
      </c>
      <c r="L435" s="53">
        <v>350</v>
      </c>
      <c r="M435" s="54">
        <f t="shared" si="28"/>
        <v>-21000</v>
      </c>
      <c r="N435" s="8">
        <f t="shared" si="29"/>
        <v>-3.3707865168539324</v>
      </c>
      <c r="O435" s="50"/>
    </row>
    <row r="436" spans="1:15" s="6" customFormat="1" ht="15.75" customHeight="1">
      <c r="A436" s="59">
        <v>10</v>
      </c>
      <c r="B436" s="52">
        <v>42955</v>
      </c>
      <c r="C436" s="51" t="s">
        <v>23</v>
      </c>
      <c r="D436" s="51" t="s">
        <v>21</v>
      </c>
      <c r="E436" s="51" t="s">
        <v>51</v>
      </c>
      <c r="F436" s="51">
        <v>785</v>
      </c>
      <c r="G436" s="51">
        <v>770</v>
      </c>
      <c r="H436" s="51">
        <v>798</v>
      </c>
      <c r="I436" s="51">
        <v>810</v>
      </c>
      <c r="J436" s="51">
        <v>821</v>
      </c>
      <c r="K436" s="51">
        <v>798</v>
      </c>
      <c r="L436" s="53">
        <v>1500</v>
      </c>
      <c r="M436" s="54">
        <f>IF(D436="BUY",(K436-F436)*(L436),(F436-K436)*(L436))</f>
        <v>19500</v>
      </c>
      <c r="N436" s="55">
        <f>M436/(L436)/F436%</f>
        <v>1.6560509554140128</v>
      </c>
      <c r="O436" s="50"/>
    </row>
    <row r="437" spans="1:14" s="6" customFormat="1" ht="15.75">
      <c r="A437" s="59">
        <v>11</v>
      </c>
      <c r="B437" s="60">
        <v>42950</v>
      </c>
      <c r="C437" s="6" t="s">
        <v>20</v>
      </c>
      <c r="D437" s="6" t="s">
        <v>21</v>
      </c>
      <c r="E437" s="6" t="s">
        <v>66</v>
      </c>
      <c r="F437" s="61">
        <v>963</v>
      </c>
      <c r="G437" s="61">
        <v>943</v>
      </c>
      <c r="H437" s="61">
        <v>973</v>
      </c>
      <c r="I437" s="61">
        <v>983</v>
      </c>
      <c r="J437" s="61">
        <v>993</v>
      </c>
      <c r="K437" s="61">
        <v>983</v>
      </c>
      <c r="L437" s="62">
        <v>1000</v>
      </c>
      <c r="M437" s="7">
        <f>IF(D437="BUY",(K437-F437)*(L437),(F437-K437)*(L437))</f>
        <v>20000</v>
      </c>
      <c r="N437" s="8">
        <f>M437/(L437)/F437%</f>
        <v>2.0768431983385254</v>
      </c>
    </row>
    <row r="438" spans="1:15" s="6" customFormat="1" ht="15.75" customHeight="1">
      <c r="A438" s="59">
        <v>12</v>
      </c>
      <c r="B438" s="52">
        <v>42949</v>
      </c>
      <c r="C438" s="51" t="s">
        <v>23</v>
      </c>
      <c r="D438" s="51" t="s">
        <v>21</v>
      </c>
      <c r="E438" s="51" t="s">
        <v>49</v>
      </c>
      <c r="F438" s="51">
        <v>1045</v>
      </c>
      <c r="G438" s="51">
        <v>1010</v>
      </c>
      <c r="H438" s="51">
        <v>1070</v>
      </c>
      <c r="I438" s="51">
        <v>1100</v>
      </c>
      <c r="J438" s="51">
        <v>1130</v>
      </c>
      <c r="K438" s="51">
        <v>1010</v>
      </c>
      <c r="L438" s="53">
        <v>400</v>
      </c>
      <c r="M438" s="54">
        <f t="shared" si="28"/>
        <v>-14000</v>
      </c>
      <c r="N438" s="8">
        <f>M438/(L438)/F438%</f>
        <v>-3.349282296650718</v>
      </c>
      <c r="O438" s="50"/>
    </row>
    <row r="439" spans="1:14" s="6" customFormat="1" ht="15.75">
      <c r="A439" s="59">
        <v>13</v>
      </c>
      <c r="B439" s="60">
        <v>42948</v>
      </c>
      <c r="C439" s="6" t="s">
        <v>20</v>
      </c>
      <c r="D439" s="6" t="s">
        <v>21</v>
      </c>
      <c r="E439" s="6" t="s">
        <v>65</v>
      </c>
      <c r="F439" s="61">
        <v>1890</v>
      </c>
      <c r="G439" s="61">
        <v>1850</v>
      </c>
      <c r="H439" s="61">
        <v>1910</v>
      </c>
      <c r="I439" s="61">
        <v>1930</v>
      </c>
      <c r="J439" s="61">
        <v>1950</v>
      </c>
      <c r="K439" s="61">
        <v>1930</v>
      </c>
      <c r="L439" s="62">
        <v>1000</v>
      </c>
      <c r="M439" s="7">
        <f t="shared" si="28"/>
        <v>40000</v>
      </c>
      <c r="N439" s="8">
        <f t="shared" si="29"/>
        <v>2.1164021164021167</v>
      </c>
    </row>
    <row r="440" spans="1:15" s="6" customFormat="1" ht="15.75" customHeight="1">
      <c r="A440" s="59">
        <v>14</v>
      </c>
      <c r="B440" s="52">
        <v>42948</v>
      </c>
      <c r="C440" s="51" t="s">
        <v>20</v>
      </c>
      <c r="D440" s="51" t="s">
        <v>21</v>
      </c>
      <c r="E440" s="51" t="s">
        <v>22</v>
      </c>
      <c r="F440" s="51">
        <v>533</v>
      </c>
      <c r="G440" s="51">
        <v>505</v>
      </c>
      <c r="H440" s="51">
        <v>548</v>
      </c>
      <c r="I440" s="51">
        <v>563</v>
      </c>
      <c r="J440" s="51">
        <v>578</v>
      </c>
      <c r="K440" s="51">
        <v>548</v>
      </c>
      <c r="L440" s="53">
        <v>2000</v>
      </c>
      <c r="M440" s="54">
        <f t="shared" si="28"/>
        <v>30000</v>
      </c>
      <c r="N440" s="55">
        <f t="shared" si="29"/>
        <v>2.8142589118198873</v>
      </c>
      <c r="O440" s="50"/>
    </row>
    <row r="441" spans="1:203" ht="15.75" customHeight="1">
      <c r="A441" s="9" t="s">
        <v>25</v>
      </c>
      <c r="B441" s="10"/>
      <c r="C441" s="11"/>
      <c r="D441" s="12"/>
      <c r="E441" s="13"/>
      <c r="F441" s="13"/>
      <c r="G441" s="14"/>
      <c r="H441" s="15"/>
      <c r="I441" s="15"/>
      <c r="J441" s="15"/>
      <c r="K441" s="16"/>
      <c r="L441" s="17"/>
      <c r="N441" s="18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</row>
    <row r="442" spans="1:12" ht="15.75" customHeight="1">
      <c r="A442" s="9" t="s">
        <v>26</v>
      </c>
      <c r="B442" s="19"/>
      <c r="C442" s="11"/>
      <c r="D442" s="12"/>
      <c r="E442" s="13"/>
      <c r="F442" s="13"/>
      <c r="G442" s="14"/>
      <c r="H442" s="13"/>
      <c r="I442" s="13"/>
      <c r="J442" s="13"/>
      <c r="K442" s="16"/>
      <c r="L442" s="17"/>
    </row>
    <row r="443" spans="1:14" ht="15.75" customHeight="1">
      <c r="A443" s="9" t="s">
        <v>26</v>
      </c>
      <c r="B443" s="19"/>
      <c r="C443" s="20"/>
      <c r="D443" s="21"/>
      <c r="E443" s="22"/>
      <c r="F443" s="22"/>
      <c r="G443" s="23"/>
      <c r="H443" s="22"/>
      <c r="I443" s="22"/>
      <c r="J443" s="22"/>
      <c r="K443" s="22"/>
      <c r="L443" s="17"/>
      <c r="M443" s="17"/>
      <c r="N443" s="17"/>
    </row>
    <row r="444" spans="1:14" ht="16.5" customHeight="1" thickBot="1">
      <c r="A444" s="24"/>
      <c r="B444" s="19"/>
      <c r="C444" s="22"/>
      <c r="D444" s="22"/>
      <c r="E444" s="22"/>
      <c r="F444" s="25"/>
      <c r="G444" s="26"/>
      <c r="H444" s="27" t="s">
        <v>27</v>
      </c>
      <c r="I444" s="27"/>
      <c r="J444" s="28"/>
      <c r="K444" s="28"/>
      <c r="L444" s="17"/>
      <c r="M444" s="17"/>
      <c r="N444" s="17"/>
    </row>
    <row r="445" spans="1:12" ht="15.75" customHeight="1">
      <c r="A445" s="24"/>
      <c r="B445" s="19"/>
      <c r="C445" s="77" t="s">
        <v>28</v>
      </c>
      <c r="D445" s="77"/>
      <c r="E445" s="29">
        <v>14</v>
      </c>
      <c r="F445" s="30">
        <f>F446+F447+F448+F449+F450+F451</f>
        <v>100</v>
      </c>
      <c r="G445" s="31">
        <v>14</v>
      </c>
      <c r="H445" s="32">
        <f>G446/G445%</f>
        <v>78.57142857142857</v>
      </c>
      <c r="I445" s="32"/>
      <c r="J445" s="32"/>
      <c r="L445" s="17"/>
    </row>
    <row r="446" spans="1:14" ht="15.75" customHeight="1">
      <c r="A446" s="24"/>
      <c r="B446" s="19"/>
      <c r="C446" s="78" t="s">
        <v>29</v>
      </c>
      <c r="D446" s="78"/>
      <c r="E446" s="33">
        <v>11</v>
      </c>
      <c r="F446" s="34">
        <f>(E446/E445)*100</f>
        <v>78.57142857142857</v>
      </c>
      <c r="G446" s="31">
        <v>11</v>
      </c>
      <c r="H446" s="28"/>
      <c r="I446" s="28"/>
      <c r="J446" s="22"/>
      <c r="K446" s="28"/>
      <c r="M446" s="22" t="s">
        <v>30</v>
      </c>
      <c r="N446" s="22"/>
    </row>
    <row r="447" spans="1:14" ht="15.75" customHeight="1">
      <c r="A447" s="35"/>
      <c r="B447" s="19"/>
      <c r="C447" s="78" t="s">
        <v>31</v>
      </c>
      <c r="D447" s="78"/>
      <c r="E447" s="33">
        <v>0</v>
      </c>
      <c r="F447" s="34">
        <f>(E447/E445)*100</f>
        <v>0</v>
      </c>
      <c r="G447" s="36"/>
      <c r="H447" s="31"/>
      <c r="I447" s="31"/>
      <c r="J447" s="22"/>
      <c r="K447" s="28"/>
      <c r="L447" s="17"/>
      <c r="M447" s="20"/>
      <c r="N447" s="20"/>
    </row>
    <row r="448" spans="1:14" ht="15.75" customHeight="1">
      <c r="A448" s="35"/>
      <c r="B448" s="19"/>
      <c r="C448" s="78" t="s">
        <v>32</v>
      </c>
      <c r="D448" s="78"/>
      <c r="E448" s="33">
        <v>0</v>
      </c>
      <c r="F448" s="34">
        <f>(E448/E445)*100</f>
        <v>0</v>
      </c>
      <c r="G448" s="36"/>
      <c r="H448" s="31"/>
      <c r="I448" s="31"/>
      <c r="J448" s="22"/>
      <c r="K448" s="28"/>
      <c r="L448" s="17"/>
      <c r="M448" s="17"/>
      <c r="N448" s="17"/>
    </row>
    <row r="449" spans="1:14" ht="15.75" customHeight="1">
      <c r="A449" s="35"/>
      <c r="B449" s="19"/>
      <c r="C449" s="78" t="s">
        <v>33</v>
      </c>
      <c r="D449" s="78"/>
      <c r="E449" s="33">
        <v>3</v>
      </c>
      <c r="F449" s="34">
        <f>(E449/E445)*100</f>
        <v>21.428571428571427</v>
      </c>
      <c r="G449" s="36"/>
      <c r="H449" s="22" t="s">
        <v>34</v>
      </c>
      <c r="I449" s="22"/>
      <c r="J449" s="37"/>
      <c r="K449" s="28"/>
      <c r="L449" s="17"/>
      <c r="M449" s="17"/>
      <c r="N449" s="17"/>
    </row>
    <row r="450" spans="1:14" ht="15.75" customHeight="1">
      <c r="A450" s="35"/>
      <c r="B450" s="19"/>
      <c r="C450" s="78" t="s">
        <v>35</v>
      </c>
      <c r="D450" s="78"/>
      <c r="E450" s="33">
        <v>0</v>
      </c>
      <c r="F450" s="34">
        <v>0</v>
      </c>
      <c r="G450" s="36"/>
      <c r="H450" s="22"/>
      <c r="I450" s="22"/>
      <c r="J450" s="37"/>
      <c r="K450" s="28"/>
      <c r="L450" s="17"/>
      <c r="M450" s="17"/>
      <c r="N450" s="17"/>
    </row>
    <row r="451" spans="1:14" ht="16.5" customHeight="1" thickBot="1">
      <c r="A451" s="35"/>
      <c r="B451" s="19"/>
      <c r="C451" s="87" t="s">
        <v>36</v>
      </c>
      <c r="D451" s="87"/>
      <c r="E451" s="38"/>
      <c r="F451" s="39">
        <f>(E451/E445)*100</f>
        <v>0</v>
      </c>
      <c r="G451" s="36"/>
      <c r="H451" s="22"/>
      <c r="I451" s="22"/>
      <c r="M451" s="17"/>
      <c r="N451" s="17"/>
    </row>
    <row r="452" spans="1:14" ht="15.75" customHeight="1">
      <c r="A452" s="41" t="s">
        <v>37</v>
      </c>
      <c r="B452" s="10"/>
      <c r="C452" s="11"/>
      <c r="D452" s="11"/>
      <c r="E452" s="13"/>
      <c r="F452" s="13"/>
      <c r="G452" s="42"/>
      <c r="H452" s="43"/>
      <c r="I452" s="43"/>
      <c r="J452" s="43"/>
      <c r="K452" s="13"/>
      <c r="L452" s="17"/>
      <c r="M452" s="40"/>
      <c r="N452" s="40"/>
    </row>
    <row r="453" spans="1:14" ht="15" customHeight="1">
      <c r="A453" s="12" t="s">
        <v>38</v>
      </c>
      <c r="B453" s="10"/>
      <c r="C453" s="44"/>
      <c r="D453" s="45"/>
      <c r="E453" s="46"/>
      <c r="F453" s="43"/>
      <c r="G453" s="42"/>
      <c r="H453" s="43"/>
      <c r="I453" s="43"/>
      <c r="J453" s="43"/>
      <c r="K453" s="13"/>
      <c r="L453" s="17"/>
      <c r="M453" s="24"/>
      <c r="N453" s="24"/>
    </row>
    <row r="454" spans="1:14" ht="15" customHeight="1">
      <c r="A454" s="12" t="s">
        <v>39</v>
      </c>
      <c r="B454" s="10"/>
      <c r="C454" s="11"/>
      <c r="D454" s="45"/>
      <c r="E454" s="46"/>
      <c r="F454" s="43"/>
      <c r="G454" s="42"/>
      <c r="H454" s="47"/>
      <c r="I454" s="47"/>
      <c r="J454" s="47"/>
      <c r="K454" s="13"/>
      <c r="L454" s="17"/>
      <c r="M454" s="17"/>
      <c r="N454" s="17"/>
    </row>
    <row r="455" spans="1:14" ht="15" customHeight="1">
      <c r="A455" s="12" t="s">
        <v>40</v>
      </c>
      <c r="B455" s="44"/>
      <c r="C455" s="11"/>
      <c r="D455" s="45"/>
      <c r="E455" s="46"/>
      <c r="F455" s="43"/>
      <c r="G455" s="48"/>
      <c r="H455" s="47"/>
      <c r="I455" s="47"/>
      <c r="J455" s="47"/>
      <c r="K455" s="13"/>
      <c r="L455" s="17"/>
      <c r="M455" s="17"/>
      <c r="N455" s="17"/>
    </row>
    <row r="456" spans="1:14" s="5" customFormat="1" ht="15.75" customHeight="1">
      <c r="A456" s="12" t="s">
        <v>41</v>
      </c>
      <c r="B456" s="35"/>
      <c r="C456" s="11"/>
      <c r="D456" s="49"/>
      <c r="E456" s="43"/>
      <c r="F456" s="43"/>
      <c r="G456" s="48"/>
      <c r="H456" s="47"/>
      <c r="I456" s="47"/>
      <c r="J456" s="47"/>
      <c r="K456" s="43"/>
      <c r="L456" s="17"/>
      <c r="M456" s="17"/>
      <c r="N456" s="17"/>
    </row>
    <row r="457" ht="15" customHeight="1" thickBot="1"/>
    <row r="458" spans="1:14" ht="15" customHeight="1" thickBot="1">
      <c r="A458" s="84" t="s">
        <v>0</v>
      </c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</row>
    <row r="459" spans="1:14" ht="15" customHeight="1" thickBo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</row>
    <row r="460" spans="1:14" ht="1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</row>
    <row r="461" spans="1:14" ht="15" customHeight="1">
      <c r="A461" s="85" t="s">
        <v>1</v>
      </c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</row>
    <row r="462" spans="1:14" ht="15" customHeight="1">
      <c r="A462" s="85" t="s">
        <v>2</v>
      </c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</row>
    <row r="463" spans="1:14" ht="15" customHeight="1" thickBot="1">
      <c r="A463" s="86" t="s">
        <v>3</v>
      </c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</row>
    <row r="464" spans="1:14" ht="15" customHeight="1">
      <c r="A464" s="79" t="s">
        <v>42</v>
      </c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</row>
    <row r="465" spans="1:14" ht="15" customHeight="1">
      <c r="A465" s="79" t="s">
        <v>5</v>
      </c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</row>
    <row r="466" spans="1:14" ht="15" customHeight="1">
      <c r="A466" s="82" t="s">
        <v>6</v>
      </c>
      <c r="B466" s="75" t="s">
        <v>7</v>
      </c>
      <c r="C466" s="75" t="s">
        <v>8</v>
      </c>
      <c r="D466" s="82" t="s">
        <v>9</v>
      </c>
      <c r="E466" s="75" t="s">
        <v>10</v>
      </c>
      <c r="F466" s="75" t="s">
        <v>11</v>
      </c>
      <c r="G466" s="75" t="s">
        <v>12</v>
      </c>
      <c r="H466" s="75" t="s">
        <v>13</v>
      </c>
      <c r="I466" s="75" t="s">
        <v>14</v>
      </c>
      <c r="J466" s="75" t="s">
        <v>15</v>
      </c>
      <c r="K466" s="80" t="s">
        <v>16</v>
      </c>
      <c r="L466" s="75" t="s">
        <v>17</v>
      </c>
      <c r="M466" s="75" t="s">
        <v>18</v>
      </c>
      <c r="N466" s="75" t="s">
        <v>19</v>
      </c>
    </row>
    <row r="467" spans="1:14" ht="15" customHeight="1">
      <c r="A467" s="83"/>
      <c r="B467" s="76"/>
      <c r="C467" s="76"/>
      <c r="D467" s="83"/>
      <c r="E467" s="76"/>
      <c r="F467" s="76"/>
      <c r="G467" s="76"/>
      <c r="H467" s="76"/>
      <c r="I467" s="76"/>
      <c r="J467" s="76"/>
      <c r="K467" s="81"/>
      <c r="L467" s="75"/>
      <c r="M467" s="75"/>
      <c r="N467" s="75"/>
    </row>
    <row r="468" spans="1:14" ht="15" customHeight="1">
      <c r="A468" s="51">
        <v>1</v>
      </c>
      <c r="B468" s="52">
        <v>42944</v>
      </c>
      <c r="C468" s="51" t="s">
        <v>23</v>
      </c>
      <c r="D468" s="51" t="s">
        <v>21</v>
      </c>
      <c r="E468" s="51" t="s">
        <v>24</v>
      </c>
      <c r="F468" s="51">
        <v>159</v>
      </c>
      <c r="G468" s="51">
        <v>150</v>
      </c>
      <c r="H468" s="51">
        <v>165</v>
      </c>
      <c r="I468" s="51">
        <v>170</v>
      </c>
      <c r="J468" s="51">
        <v>175</v>
      </c>
      <c r="K468" s="51">
        <v>165</v>
      </c>
      <c r="L468" s="56">
        <v>3500</v>
      </c>
      <c r="M468" s="7">
        <f aca="true" t="shared" si="30" ref="M468:M476">IF(D468="BUY",(K468-F468)*(L468),(F468-K468)*(L468))</f>
        <v>21000</v>
      </c>
      <c r="N468" s="8">
        <f aca="true" t="shared" si="31" ref="N468:N476">M468/(L468)/F468%</f>
        <v>3.773584905660377</v>
      </c>
    </row>
    <row r="469" spans="1:14" ht="15" customHeight="1">
      <c r="A469" s="51">
        <v>2</v>
      </c>
      <c r="B469" s="52">
        <v>42942</v>
      </c>
      <c r="C469" s="51" t="s">
        <v>23</v>
      </c>
      <c r="D469" s="51" t="s">
        <v>21</v>
      </c>
      <c r="E469" s="51" t="s">
        <v>43</v>
      </c>
      <c r="F469" s="51">
        <v>578</v>
      </c>
      <c r="G469" s="51">
        <v>562</v>
      </c>
      <c r="H469" s="51">
        <v>588</v>
      </c>
      <c r="I469" s="51">
        <v>598</v>
      </c>
      <c r="J469" s="51">
        <v>608</v>
      </c>
      <c r="K469" s="51">
        <v>562</v>
      </c>
      <c r="L469" s="56">
        <v>800</v>
      </c>
      <c r="M469" s="7">
        <f t="shared" si="30"/>
        <v>-12800</v>
      </c>
      <c r="N469" s="8">
        <f t="shared" si="31"/>
        <v>-2.7681660899653977</v>
      </c>
    </row>
    <row r="470" spans="1:14" ht="15" customHeight="1">
      <c r="A470" s="51">
        <v>3</v>
      </c>
      <c r="B470" s="52">
        <v>42940</v>
      </c>
      <c r="C470" s="51" t="s">
        <v>23</v>
      </c>
      <c r="D470" s="51" t="s">
        <v>21</v>
      </c>
      <c r="E470" s="51" t="s">
        <v>44</v>
      </c>
      <c r="F470" s="51">
        <v>812</v>
      </c>
      <c r="G470" s="51">
        <v>798</v>
      </c>
      <c r="H470" s="51">
        <v>820</v>
      </c>
      <c r="I470" s="51">
        <v>828</v>
      </c>
      <c r="J470" s="51">
        <v>835</v>
      </c>
      <c r="K470" s="51">
        <v>798</v>
      </c>
      <c r="L470" s="56">
        <v>1000</v>
      </c>
      <c r="M470" s="7">
        <f t="shared" si="30"/>
        <v>-14000</v>
      </c>
      <c r="N470" s="8">
        <f t="shared" si="31"/>
        <v>-1.7241379310344829</v>
      </c>
    </row>
    <row r="471" spans="1:14" ht="15" customHeight="1">
      <c r="A471" s="51">
        <v>4</v>
      </c>
      <c r="B471" s="52">
        <v>42940</v>
      </c>
      <c r="C471" s="51" t="s">
        <v>23</v>
      </c>
      <c r="D471" s="51" t="s">
        <v>21</v>
      </c>
      <c r="E471" s="51" t="s">
        <v>45</v>
      </c>
      <c r="F471" s="51">
        <v>1630</v>
      </c>
      <c r="G471" s="51">
        <v>1570</v>
      </c>
      <c r="H471" s="51">
        <v>1660</v>
      </c>
      <c r="I471" s="51">
        <v>1690</v>
      </c>
      <c r="J471" s="51">
        <v>1720</v>
      </c>
      <c r="K471" s="51">
        <v>1660</v>
      </c>
      <c r="L471" s="56">
        <f>100000/F471</f>
        <v>61.34969325153374</v>
      </c>
      <c r="M471" s="7">
        <f t="shared" si="30"/>
        <v>1840.4907975460123</v>
      </c>
      <c r="N471" s="8">
        <f t="shared" si="31"/>
        <v>1.840490797546012</v>
      </c>
    </row>
    <row r="472" spans="1:14" ht="15" customHeight="1">
      <c r="A472" s="51">
        <v>5</v>
      </c>
      <c r="B472" s="52">
        <v>42936</v>
      </c>
      <c r="C472" s="51" t="s">
        <v>20</v>
      </c>
      <c r="D472" s="51" t="s">
        <v>21</v>
      </c>
      <c r="E472" s="51" t="s">
        <v>46</v>
      </c>
      <c r="F472" s="51">
        <v>16.6</v>
      </c>
      <c r="G472" s="51">
        <v>14.6</v>
      </c>
      <c r="H472" s="51">
        <v>17.6</v>
      </c>
      <c r="I472" s="51">
        <v>18.6</v>
      </c>
      <c r="J472" s="51">
        <v>19.6</v>
      </c>
      <c r="K472" s="51">
        <v>19.6</v>
      </c>
      <c r="L472" s="56">
        <f>100000/F472</f>
        <v>6024.096385542168</v>
      </c>
      <c r="M472" s="7">
        <f t="shared" si="30"/>
        <v>18072.289156626503</v>
      </c>
      <c r="N472" s="8">
        <f t="shared" si="31"/>
        <v>18.072289156626503</v>
      </c>
    </row>
    <row r="473" spans="1:14" ht="15" customHeight="1">
      <c r="A473" s="51">
        <v>6</v>
      </c>
      <c r="B473" s="52">
        <v>42934</v>
      </c>
      <c r="C473" s="57" t="s">
        <v>20</v>
      </c>
      <c r="D473" s="57" t="s">
        <v>21</v>
      </c>
      <c r="E473" s="57" t="s">
        <v>47</v>
      </c>
      <c r="F473" s="58">
        <v>520</v>
      </c>
      <c r="G473" s="58">
        <v>495</v>
      </c>
      <c r="H473" s="58">
        <v>535</v>
      </c>
      <c r="I473" s="58">
        <v>550</v>
      </c>
      <c r="J473" s="58">
        <v>565</v>
      </c>
      <c r="K473" s="58">
        <v>535</v>
      </c>
      <c r="L473" s="56">
        <f>100000/F473</f>
        <v>192.30769230769232</v>
      </c>
      <c r="M473" s="7">
        <f t="shared" si="30"/>
        <v>2884.6153846153848</v>
      </c>
      <c r="N473" s="8">
        <f t="shared" si="31"/>
        <v>2.8846153846153846</v>
      </c>
    </row>
    <row r="474" spans="1:14" ht="15" customHeight="1">
      <c r="A474" s="51">
        <v>7</v>
      </c>
      <c r="B474" s="52">
        <v>42929</v>
      </c>
      <c r="C474" s="57" t="s">
        <v>20</v>
      </c>
      <c r="D474" s="57" t="s">
        <v>21</v>
      </c>
      <c r="E474" s="57" t="s">
        <v>48</v>
      </c>
      <c r="F474" s="58">
        <v>440</v>
      </c>
      <c r="G474" s="58">
        <v>415</v>
      </c>
      <c r="H474" s="58">
        <v>455</v>
      </c>
      <c r="I474" s="58">
        <v>470</v>
      </c>
      <c r="J474" s="58">
        <v>485</v>
      </c>
      <c r="K474" s="58">
        <v>485</v>
      </c>
      <c r="L474" s="56">
        <f>100000/F474</f>
        <v>227.27272727272728</v>
      </c>
      <c r="M474" s="7">
        <f t="shared" si="30"/>
        <v>10227.272727272728</v>
      </c>
      <c r="N474" s="8">
        <f t="shared" si="31"/>
        <v>10.227272727272727</v>
      </c>
    </row>
    <row r="475" spans="1:14" ht="15" customHeight="1">
      <c r="A475" s="51">
        <v>8</v>
      </c>
      <c r="B475" s="52">
        <v>42923</v>
      </c>
      <c r="C475" s="57" t="s">
        <v>23</v>
      </c>
      <c r="D475" s="57" t="s">
        <v>21</v>
      </c>
      <c r="E475" s="57" t="s">
        <v>49</v>
      </c>
      <c r="F475" s="58">
        <v>1130</v>
      </c>
      <c r="G475" s="58">
        <v>1080</v>
      </c>
      <c r="H475" s="58">
        <v>1160</v>
      </c>
      <c r="I475" s="58">
        <v>1190</v>
      </c>
      <c r="J475" s="58">
        <v>1220</v>
      </c>
      <c r="K475" s="58">
        <v>1160</v>
      </c>
      <c r="L475" s="56">
        <v>400</v>
      </c>
      <c r="M475" s="7">
        <f t="shared" si="30"/>
        <v>12000</v>
      </c>
      <c r="N475" s="8">
        <f t="shared" si="31"/>
        <v>2.654867256637168</v>
      </c>
    </row>
    <row r="476" spans="1:14" ht="15" customHeight="1">
      <c r="A476" s="51">
        <v>9</v>
      </c>
      <c r="B476" s="52">
        <v>42921</v>
      </c>
      <c r="C476" s="57" t="s">
        <v>23</v>
      </c>
      <c r="D476" s="57" t="s">
        <v>21</v>
      </c>
      <c r="E476" s="57" t="s">
        <v>50</v>
      </c>
      <c r="F476" s="58">
        <v>435</v>
      </c>
      <c r="G476" s="58">
        <v>420</v>
      </c>
      <c r="H476" s="58">
        <v>445</v>
      </c>
      <c r="I476" s="58">
        <v>455</v>
      </c>
      <c r="J476" s="58">
        <v>465</v>
      </c>
      <c r="K476" s="58">
        <v>455</v>
      </c>
      <c r="L476" s="56">
        <v>1500</v>
      </c>
      <c r="M476" s="7">
        <f t="shared" si="30"/>
        <v>30000</v>
      </c>
      <c r="N476" s="8">
        <f t="shared" si="31"/>
        <v>4.597701149425288</v>
      </c>
    </row>
    <row r="477" ht="15" customHeight="1">
      <c r="B477" s="10"/>
    </row>
    <row r="478" spans="1:14" ht="15" customHeight="1">
      <c r="A478" s="9" t="s">
        <v>25</v>
      </c>
      <c r="B478" s="10"/>
      <c r="C478" s="11"/>
      <c r="D478" s="12"/>
      <c r="E478" s="13"/>
      <c r="F478" s="13"/>
      <c r="G478" s="14"/>
      <c r="H478" s="15"/>
      <c r="I478" s="15"/>
      <c r="J478" s="15"/>
      <c r="K478" s="16"/>
      <c r="L478" s="17"/>
      <c r="N478" s="18"/>
    </row>
    <row r="479" spans="1:12" ht="15" customHeight="1">
      <c r="A479" s="9" t="s">
        <v>26</v>
      </c>
      <c r="B479" s="19"/>
      <c r="C479" s="11"/>
      <c r="D479" s="12"/>
      <c r="E479" s="13"/>
      <c r="F479" s="13"/>
      <c r="G479" s="14"/>
      <c r="H479" s="13"/>
      <c r="I479" s="13"/>
      <c r="J479" s="13"/>
      <c r="K479" s="16"/>
      <c r="L479" s="17"/>
    </row>
    <row r="480" spans="1:14" ht="15" customHeight="1">
      <c r="A480" s="9" t="s">
        <v>26</v>
      </c>
      <c r="B480" s="19"/>
      <c r="C480" s="20"/>
      <c r="D480" s="21"/>
      <c r="E480" s="22"/>
      <c r="F480" s="22"/>
      <c r="G480" s="23"/>
      <c r="H480" s="22"/>
      <c r="I480" s="22"/>
      <c r="J480" s="22"/>
      <c r="K480" s="22"/>
      <c r="L480" s="17"/>
      <c r="M480" s="17"/>
      <c r="N480" s="17"/>
    </row>
    <row r="481" spans="1:14" ht="15" customHeight="1" thickBot="1">
      <c r="A481" s="24"/>
      <c r="B481" s="19"/>
      <c r="C481" s="22"/>
      <c r="D481" s="22"/>
      <c r="E481" s="22"/>
      <c r="F481" s="25"/>
      <c r="G481" s="26"/>
      <c r="H481" s="27" t="s">
        <v>27</v>
      </c>
      <c r="I481" s="27"/>
      <c r="J481" s="28"/>
      <c r="K481" s="28"/>
      <c r="L481" s="17"/>
      <c r="M481" s="17"/>
      <c r="N481" s="17"/>
    </row>
    <row r="482" spans="1:12" ht="15" customHeight="1">
      <c r="A482" s="24"/>
      <c r="B482" s="19"/>
      <c r="C482" s="77" t="s">
        <v>28</v>
      </c>
      <c r="D482" s="77"/>
      <c r="E482" s="29">
        <v>9</v>
      </c>
      <c r="F482" s="30">
        <f>F483+F484+F485+F486+F487+F488</f>
        <v>100</v>
      </c>
      <c r="G482" s="31">
        <v>9</v>
      </c>
      <c r="H482" s="32">
        <f>G483/G482%</f>
        <v>77.77777777777779</v>
      </c>
      <c r="I482" s="32"/>
      <c r="J482" s="32"/>
      <c r="L482" s="17"/>
    </row>
    <row r="483" spans="1:14" ht="15" customHeight="1">
      <c r="A483" s="24"/>
      <c r="B483" s="19"/>
      <c r="C483" s="78" t="s">
        <v>29</v>
      </c>
      <c r="D483" s="78"/>
      <c r="E483" s="33">
        <v>7</v>
      </c>
      <c r="F483" s="34">
        <f>(E483/E482)*100</f>
        <v>77.77777777777779</v>
      </c>
      <c r="G483" s="31">
        <v>7</v>
      </c>
      <c r="H483" s="28"/>
      <c r="I483" s="28"/>
      <c r="J483" s="22"/>
      <c r="K483" s="28"/>
      <c r="M483" s="22" t="s">
        <v>30</v>
      </c>
      <c r="N483" s="22"/>
    </row>
    <row r="484" spans="1:14" ht="15" customHeight="1">
      <c r="A484" s="35"/>
      <c r="B484" s="19"/>
      <c r="C484" s="78" t="s">
        <v>31</v>
      </c>
      <c r="D484" s="78"/>
      <c r="E484" s="33">
        <v>0</v>
      </c>
      <c r="F484" s="34">
        <f>(E484/E482)*100</f>
        <v>0</v>
      </c>
      <c r="G484" s="36"/>
      <c r="H484" s="31"/>
      <c r="I484" s="31"/>
      <c r="J484" s="22"/>
      <c r="K484" s="28"/>
      <c r="L484" s="17"/>
      <c r="M484" s="20"/>
      <c r="N484" s="20"/>
    </row>
    <row r="485" spans="1:14" ht="15" customHeight="1">
      <c r="A485" s="35"/>
      <c r="B485" s="19"/>
      <c r="C485" s="78" t="s">
        <v>32</v>
      </c>
      <c r="D485" s="78"/>
      <c r="E485" s="33">
        <v>0</v>
      </c>
      <c r="F485" s="34">
        <f>(E485/E482)*100</f>
        <v>0</v>
      </c>
      <c r="G485" s="36"/>
      <c r="H485" s="31"/>
      <c r="I485" s="31"/>
      <c r="J485" s="22"/>
      <c r="K485" s="28"/>
      <c r="L485" s="17"/>
      <c r="M485" s="17"/>
      <c r="N485" s="17"/>
    </row>
    <row r="486" spans="1:14" ht="15" customHeight="1">
      <c r="A486" s="35"/>
      <c r="B486" s="19"/>
      <c r="C486" s="78" t="s">
        <v>33</v>
      </c>
      <c r="D486" s="78"/>
      <c r="E486" s="33">
        <v>2</v>
      </c>
      <c r="F486" s="34">
        <f>(E486/E482)*100</f>
        <v>22.22222222222222</v>
      </c>
      <c r="G486" s="36"/>
      <c r="H486" s="22" t="s">
        <v>34</v>
      </c>
      <c r="I486" s="22"/>
      <c r="J486" s="37"/>
      <c r="K486" s="28"/>
      <c r="L486" s="17"/>
      <c r="M486" s="17"/>
      <c r="N486" s="17"/>
    </row>
    <row r="487" spans="1:14" ht="15" customHeight="1">
      <c r="A487" s="35"/>
      <c r="B487" s="19"/>
      <c r="C487" s="78" t="s">
        <v>35</v>
      </c>
      <c r="D487" s="78"/>
      <c r="E487" s="33">
        <v>0</v>
      </c>
      <c r="F487" s="34">
        <v>0</v>
      </c>
      <c r="G487" s="36"/>
      <c r="H487" s="22"/>
      <c r="I487" s="22"/>
      <c r="J487" s="37"/>
      <c r="K487" s="28"/>
      <c r="L487" s="17"/>
      <c r="M487" s="17"/>
      <c r="N487" s="17"/>
    </row>
    <row r="488" spans="1:14" ht="15" customHeight="1" thickBot="1">
      <c r="A488" s="35"/>
      <c r="B488" s="19"/>
      <c r="C488" s="87" t="s">
        <v>36</v>
      </c>
      <c r="D488" s="87"/>
      <c r="E488" s="38"/>
      <c r="F488" s="39">
        <f>(E488/E482)*100</f>
        <v>0</v>
      </c>
      <c r="G488" s="36"/>
      <c r="H488" s="22"/>
      <c r="I488" s="22"/>
      <c r="M488" s="17"/>
      <c r="N488" s="17"/>
    </row>
    <row r="489" spans="1:14" ht="15" customHeight="1">
      <c r="A489" s="41" t="s">
        <v>37</v>
      </c>
      <c r="B489" s="10"/>
      <c r="C489" s="11"/>
      <c r="D489" s="11"/>
      <c r="E489" s="13"/>
      <c r="F489" s="13"/>
      <c r="G489" s="42"/>
      <c r="H489" s="43"/>
      <c r="I489" s="43"/>
      <c r="J489" s="43"/>
      <c r="K489" s="13"/>
      <c r="L489" s="17"/>
      <c r="M489" s="40"/>
      <c r="N489" s="40"/>
    </row>
    <row r="490" spans="1:14" ht="15" customHeight="1">
      <c r="A490" s="12" t="s">
        <v>38</v>
      </c>
      <c r="B490" s="10"/>
      <c r="C490" s="44"/>
      <c r="D490" s="45"/>
      <c r="E490" s="46"/>
      <c r="F490" s="43"/>
      <c r="G490" s="42"/>
      <c r="H490" s="43"/>
      <c r="I490" s="43"/>
      <c r="J490" s="43"/>
      <c r="K490" s="13"/>
      <c r="L490" s="17"/>
      <c r="M490" s="24"/>
      <c r="N490" s="24"/>
    </row>
    <row r="491" spans="1:14" ht="15" customHeight="1">
      <c r="A491" s="12" t="s">
        <v>39</v>
      </c>
      <c r="B491" s="10"/>
      <c r="C491" s="11"/>
      <c r="D491" s="45"/>
      <c r="E491" s="46"/>
      <c r="F491" s="43"/>
      <c r="G491" s="42"/>
      <c r="H491" s="47"/>
      <c r="I491" s="47"/>
      <c r="J491" s="47"/>
      <c r="K491" s="13"/>
      <c r="L491" s="17"/>
      <c r="M491" s="17"/>
      <c r="N491" s="17"/>
    </row>
    <row r="492" spans="1:14" ht="15" customHeight="1">
      <c r="A492" s="12" t="s">
        <v>40</v>
      </c>
      <c r="B492" s="44"/>
      <c r="C492" s="11"/>
      <c r="D492" s="45"/>
      <c r="E492" s="46"/>
      <c r="F492" s="43"/>
      <c r="G492" s="48"/>
      <c r="H492" s="47"/>
      <c r="I492" s="47"/>
      <c r="J492" s="47"/>
      <c r="K492" s="13"/>
      <c r="L492" s="17"/>
      <c r="M492" s="17"/>
      <c r="N492" s="17"/>
    </row>
    <row r="493" spans="1:14" ht="15" customHeight="1">
      <c r="A493" s="12" t="s">
        <v>41</v>
      </c>
      <c r="B493" s="35"/>
      <c r="C493" s="11"/>
      <c r="D493" s="49"/>
      <c r="E493" s="43"/>
      <c r="F493" s="43"/>
      <c r="G493" s="48"/>
      <c r="H493" s="47"/>
      <c r="I493" s="47"/>
      <c r="J493" s="47"/>
      <c r="K493" s="43"/>
      <c r="L493" s="17"/>
      <c r="M493" s="17"/>
      <c r="N493" s="17"/>
    </row>
  </sheetData>
  <sheetProtection selectLockedCells="1" selectUnlockedCells="1"/>
  <mergeCells count="351">
    <mergeCell ref="C65:D65"/>
    <mergeCell ref="C66:D66"/>
    <mergeCell ref="C67:D67"/>
    <mergeCell ref="M43:M44"/>
    <mergeCell ref="N43:N44"/>
    <mergeCell ref="C61:D61"/>
    <mergeCell ref="C62:D62"/>
    <mergeCell ref="C63:D63"/>
    <mergeCell ref="C64:D64"/>
    <mergeCell ref="G43:G44"/>
    <mergeCell ref="K43:K44"/>
    <mergeCell ref="L43:L44"/>
    <mergeCell ref="A43:A44"/>
    <mergeCell ref="B43:B44"/>
    <mergeCell ref="C43:C44"/>
    <mergeCell ref="D43:D44"/>
    <mergeCell ref="E43:E44"/>
    <mergeCell ref="F43:F44"/>
    <mergeCell ref="H43:H44"/>
    <mergeCell ref="I43:I44"/>
    <mergeCell ref="A35:N37"/>
    <mergeCell ref="A38:N38"/>
    <mergeCell ref="A39:N39"/>
    <mergeCell ref="A40:N40"/>
    <mergeCell ref="A41:N41"/>
    <mergeCell ref="A42:N42"/>
    <mergeCell ref="J43:J44"/>
    <mergeCell ref="C110:D110"/>
    <mergeCell ref="C149:D149"/>
    <mergeCell ref="C150:D150"/>
    <mergeCell ref="C151:D151"/>
    <mergeCell ref="M124:M125"/>
    <mergeCell ref="A116:N118"/>
    <mergeCell ref="A119:N119"/>
    <mergeCell ref="A120:N120"/>
    <mergeCell ref="A121:N121"/>
    <mergeCell ref="N124:N125"/>
    <mergeCell ref="C145:D145"/>
    <mergeCell ref="C146:D146"/>
    <mergeCell ref="C147:D147"/>
    <mergeCell ref="C148:D148"/>
    <mergeCell ref="L124:L125"/>
    <mergeCell ref="H124:H125"/>
    <mergeCell ref="I124:I125"/>
    <mergeCell ref="J124:J125"/>
    <mergeCell ref="A124:A125"/>
    <mergeCell ref="B124:B125"/>
    <mergeCell ref="C124:C125"/>
    <mergeCell ref="D124:D125"/>
    <mergeCell ref="E124:E125"/>
    <mergeCell ref="F124:F125"/>
    <mergeCell ref="A122:N122"/>
    <mergeCell ref="A123:N123"/>
    <mergeCell ref="G124:G125"/>
    <mergeCell ref="K124:K125"/>
    <mergeCell ref="C224:D224"/>
    <mergeCell ref="C225:D225"/>
    <mergeCell ref="C223:D223"/>
    <mergeCell ref="L203:L204"/>
    <mergeCell ref="H203:H204"/>
    <mergeCell ref="I203:I204"/>
    <mergeCell ref="C226:D226"/>
    <mergeCell ref="M203:M204"/>
    <mergeCell ref="A195:N197"/>
    <mergeCell ref="A198:N198"/>
    <mergeCell ref="A199:N199"/>
    <mergeCell ref="A200:N200"/>
    <mergeCell ref="N203:N204"/>
    <mergeCell ref="C220:D220"/>
    <mergeCell ref="C221:D221"/>
    <mergeCell ref="C222:D222"/>
    <mergeCell ref="J203:J204"/>
    <mergeCell ref="A203:A204"/>
    <mergeCell ref="B203:B204"/>
    <mergeCell ref="C203:C204"/>
    <mergeCell ref="D203:D204"/>
    <mergeCell ref="E203:E204"/>
    <mergeCell ref="F203:F204"/>
    <mergeCell ref="A201:N201"/>
    <mergeCell ref="A202:N202"/>
    <mergeCell ref="G203:G204"/>
    <mergeCell ref="K203:K204"/>
    <mergeCell ref="M277:M278"/>
    <mergeCell ref="N277:N278"/>
    <mergeCell ref="A275:N275"/>
    <mergeCell ref="A276:N276"/>
    <mergeCell ref="G277:G278"/>
    <mergeCell ref="A239:N239"/>
    <mergeCell ref="C294:D294"/>
    <mergeCell ref="C295:D295"/>
    <mergeCell ref="A233:N235"/>
    <mergeCell ref="A236:N236"/>
    <mergeCell ref="A237:N237"/>
    <mergeCell ref="A238:N238"/>
    <mergeCell ref="B277:B278"/>
    <mergeCell ref="C277:C278"/>
    <mergeCell ref="D277:D278"/>
    <mergeCell ref="A274:N274"/>
    <mergeCell ref="C296:D296"/>
    <mergeCell ref="F277:F278"/>
    <mergeCell ref="E277:E278"/>
    <mergeCell ref="A269:N271"/>
    <mergeCell ref="A272:N272"/>
    <mergeCell ref="A273:N273"/>
    <mergeCell ref="K277:K278"/>
    <mergeCell ref="L277:L278"/>
    <mergeCell ref="H277:H278"/>
    <mergeCell ref="A277:A278"/>
    <mergeCell ref="M314:M315"/>
    <mergeCell ref="N314:N315"/>
    <mergeCell ref="C328:D328"/>
    <mergeCell ref="A314:A315"/>
    <mergeCell ref="B314:B315"/>
    <mergeCell ref="C297:D297"/>
    <mergeCell ref="L314:L315"/>
    <mergeCell ref="H314:H315"/>
    <mergeCell ref="I314:I315"/>
    <mergeCell ref="G314:G315"/>
    <mergeCell ref="D314:D315"/>
    <mergeCell ref="E314:E315"/>
    <mergeCell ref="F314:F315"/>
    <mergeCell ref="K314:K315"/>
    <mergeCell ref="C332:D332"/>
    <mergeCell ref="J277:J278"/>
    <mergeCell ref="C298:D298"/>
    <mergeCell ref="C299:D299"/>
    <mergeCell ref="C300:D300"/>
    <mergeCell ref="I277:I278"/>
    <mergeCell ref="C314:C315"/>
    <mergeCell ref="C329:D329"/>
    <mergeCell ref="C330:D330"/>
    <mergeCell ref="M348:M349"/>
    <mergeCell ref="C334:D334"/>
    <mergeCell ref="A306:N308"/>
    <mergeCell ref="A309:N309"/>
    <mergeCell ref="A310:N310"/>
    <mergeCell ref="A311:N311"/>
    <mergeCell ref="A312:N312"/>
    <mergeCell ref="A313:N313"/>
    <mergeCell ref="J314:J315"/>
    <mergeCell ref="C331:D331"/>
    <mergeCell ref="C487:D487"/>
    <mergeCell ref="C488:D488"/>
    <mergeCell ref="N466:N467"/>
    <mergeCell ref="C482:D482"/>
    <mergeCell ref="C483:D483"/>
    <mergeCell ref="C484:D484"/>
    <mergeCell ref="C485:D485"/>
    <mergeCell ref="C486:D486"/>
    <mergeCell ref="M466:M467"/>
    <mergeCell ref="F466:F467"/>
    <mergeCell ref="A466:A467"/>
    <mergeCell ref="K388:K389"/>
    <mergeCell ref="L388:L389"/>
    <mergeCell ref="A463:N463"/>
    <mergeCell ref="A464:N464"/>
    <mergeCell ref="A465:N465"/>
    <mergeCell ref="B388:B389"/>
    <mergeCell ref="C388:C389"/>
    <mergeCell ref="G388:G389"/>
    <mergeCell ref="D466:D467"/>
    <mergeCell ref="K466:K467"/>
    <mergeCell ref="L466:L467"/>
    <mergeCell ref="G466:G467"/>
    <mergeCell ref="I466:I467"/>
    <mergeCell ref="H466:H467"/>
    <mergeCell ref="J466:J467"/>
    <mergeCell ref="C447:D447"/>
    <mergeCell ref="C448:D448"/>
    <mergeCell ref="G425:G426"/>
    <mergeCell ref="C425:C426"/>
    <mergeCell ref="D425:D426"/>
    <mergeCell ref="A462:N462"/>
    <mergeCell ref="E425:E426"/>
    <mergeCell ref="F425:F426"/>
    <mergeCell ref="A461:N461"/>
    <mergeCell ref="C446:D446"/>
    <mergeCell ref="I425:I426"/>
    <mergeCell ref="B466:B467"/>
    <mergeCell ref="C466:C467"/>
    <mergeCell ref="M425:M426"/>
    <mergeCell ref="C449:D449"/>
    <mergeCell ref="C450:D450"/>
    <mergeCell ref="C451:D451"/>
    <mergeCell ref="A458:N460"/>
    <mergeCell ref="N425:N426"/>
    <mergeCell ref="C445:D445"/>
    <mergeCell ref="E466:E467"/>
    <mergeCell ref="A424:N424"/>
    <mergeCell ref="J425:J426"/>
    <mergeCell ref="K425:K426"/>
    <mergeCell ref="L425:L426"/>
    <mergeCell ref="A425:A426"/>
    <mergeCell ref="B425:B426"/>
    <mergeCell ref="H425:H426"/>
    <mergeCell ref="A421:N421"/>
    <mergeCell ref="A422:N422"/>
    <mergeCell ref="A423:N423"/>
    <mergeCell ref="J388:J389"/>
    <mergeCell ref="A417:N419"/>
    <mergeCell ref="A420:N420"/>
    <mergeCell ref="D388:D389"/>
    <mergeCell ref="E388:E389"/>
    <mergeCell ref="C405:D405"/>
    <mergeCell ref="C406:D406"/>
    <mergeCell ref="C411:D411"/>
    <mergeCell ref="I348:I349"/>
    <mergeCell ref="C372:D372"/>
    <mergeCell ref="C373:D373"/>
    <mergeCell ref="C368:D368"/>
    <mergeCell ref="C369:D369"/>
    <mergeCell ref="C370:D370"/>
    <mergeCell ref="C408:D408"/>
    <mergeCell ref="H388:H389"/>
    <mergeCell ref="A383:N383"/>
    <mergeCell ref="C409:D409"/>
    <mergeCell ref="C407:D407"/>
    <mergeCell ref="A385:N385"/>
    <mergeCell ref="C374:D374"/>
    <mergeCell ref="A380:N382"/>
    <mergeCell ref="C410:D410"/>
    <mergeCell ref="A384:N384"/>
    <mergeCell ref="I388:I389"/>
    <mergeCell ref="A386:N386"/>
    <mergeCell ref="A387:N387"/>
    <mergeCell ref="F388:F389"/>
    <mergeCell ref="M388:M389"/>
    <mergeCell ref="A388:A389"/>
    <mergeCell ref="N388:N389"/>
    <mergeCell ref="J241:J242"/>
    <mergeCell ref="C371:D371"/>
    <mergeCell ref="G348:G349"/>
    <mergeCell ref="E348:E349"/>
    <mergeCell ref="F348:F349"/>
    <mergeCell ref="C333:D333"/>
    <mergeCell ref="N348:N349"/>
    <mergeCell ref="A340:N342"/>
    <mergeCell ref="A343:N343"/>
    <mergeCell ref="B348:B349"/>
    <mergeCell ref="C348:C349"/>
    <mergeCell ref="H348:H349"/>
    <mergeCell ref="A344:N344"/>
    <mergeCell ref="A345:N345"/>
    <mergeCell ref="A346:N346"/>
    <mergeCell ref="A347:N347"/>
    <mergeCell ref="D348:D349"/>
    <mergeCell ref="J348:J349"/>
    <mergeCell ref="K348:K349"/>
    <mergeCell ref="L348:L349"/>
    <mergeCell ref="A348:A349"/>
    <mergeCell ref="A240:N240"/>
    <mergeCell ref="K241:K242"/>
    <mergeCell ref="L241:L242"/>
    <mergeCell ref="A241:A242"/>
    <mergeCell ref="B241:B242"/>
    <mergeCell ref="H241:H242"/>
    <mergeCell ref="M241:M242"/>
    <mergeCell ref="C241:C242"/>
    <mergeCell ref="D241:D242"/>
    <mergeCell ref="E241:E242"/>
    <mergeCell ref="F241:F242"/>
    <mergeCell ref="N241:N242"/>
    <mergeCell ref="J166:J167"/>
    <mergeCell ref="G241:G242"/>
    <mergeCell ref="I241:I242"/>
    <mergeCell ref="C261:D261"/>
    <mergeCell ref="K166:K167"/>
    <mergeCell ref="L166:L167"/>
    <mergeCell ref="H166:H167"/>
    <mergeCell ref="I166:I167"/>
    <mergeCell ref="C186:D186"/>
    <mergeCell ref="C262:D262"/>
    <mergeCell ref="C263:D263"/>
    <mergeCell ref="C257:D257"/>
    <mergeCell ref="C258:D258"/>
    <mergeCell ref="C259:D259"/>
    <mergeCell ref="C260:D260"/>
    <mergeCell ref="A158:N160"/>
    <mergeCell ref="A161:N161"/>
    <mergeCell ref="A162:N162"/>
    <mergeCell ref="A163:N163"/>
    <mergeCell ref="A164:N164"/>
    <mergeCell ref="A165:N165"/>
    <mergeCell ref="A166:A167"/>
    <mergeCell ref="B166:B167"/>
    <mergeCell ref="C166:C167"/>
    <mergeCell ref="D166:D167"/>
    <mergeCell ref="E166:E167"/>
    <mergeCell ref="F166:F167"/>
    <mergeCell ref="C187:D187"/>
    <mergeCell ref="C188:D188"/>
    <mergeCell ref="M166:M167"/>
    <mergeCell ref="N166:N167"/>
    <mergeCell ref="C182:D182"/>
    <mergeCell ref="C183:D183"/>
    <mergeCell ref="C184:D184"/>
    <mergeCell ref="C185:D185"/>
    <mergeCell ref="G166:G167"/>
    <mergeCell ref="J82:J83"/>
    <mergeCell ref="A74:N76"/>
    <mergeCell ref="A77:N77"/>
    <mergeCell ref="A78:N78"/>
    <mergeCell ref="A79:N79"/>
    <mergeCell ref="A80:N80"/>
    <mergeCell ref="A81:N81"/>
    <mergeCell ref="K82:K83"/>
    <mergeCell ref="L82:L83"/>
    <mergeCell ref="A82:A83"/>
    <mergeCell ref="B82:B83"/>
    <mergeCell ref="C82:C83"/>
    <mergeCell ref="D82:D83"/>
    <mergeCell ref="E82:E83"/>
    <mergeCell ref="F82:F83"/>
    <mergeCell ref="H82:H83"/>
    <mergeCell ref="I82:I83"/>
    <mergeCell ref="J10:J11"/>
    <mergeCell ref="C107:D107"/>
    <mergeCell ref="C108:D108"/>
    <mergeCell ref="C109:D109"/>
    <mergeCell ref="M82:M83"/>
    <mergeCell ref="I10:I11"/>
    <mergeCell ref="C26:D26"/>
    <mergeCell ref="C27:D27"/>
    <mergeCell ref="C28:D28"/>
    <mergeCell ref="N82:N83"/>
    <mergeCell ref="C104:D104"/>
    <mergeCell ref="C105:D105"/>
    <mergeCell ref="C106:D106"/>
    <mergeCell ref="G82:G83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M10:M11"/>
    <mergeCell ref="N10:N11"/>
    <mergeCell ref="C22:D22"/>
    <mergeCell ref="C23:D23"/>
    <mergeCell ref="C24:D24"/>
    <mergeCell ref="C25:D25"/>
    <mergeCell ref="G10:G11"/>
  </mergeCells>
  <conditionalFormatting sqref="N217 N478 N439:N441 N427 N429:N434 N436:N437 N471:N476 N468 N390:N401 N364 N350:N362 N316:N324 N279:N290 N243:N253 N205:N214 N179 N168:N177 N126:N140 N84:N100 N45:N57 N12:N18">
    <cfRule type="cellIs" priority="125" dxfId="4" operator="lessThan" stopIfTrue="1">
      <formula>0</formula>
    </cfRule>
    <cfRule type="cellIs" priority="126" dxfId="5" operator="greaterThan" stopIfTrue="1">
      <formula>0</formula>
    </cfRule>
  </conditionalFormatting>
  <conditionalFormatting sqref="N350:N362 N316:N323 N279:N289 N243:N252 N205:N214 N168:N177 N126:N140 N84:N99 N45:N56 N12:N17">
    <cfRule type="cellIs" priority="59" dxfId="6" operator="lessThan">
      <formula>0</formula>
    </cfRule>
    <cfRule type="cellIs" priority="60" dxfId="7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2018-07-18T10:54:04Z</dcterms:modified>
  <cp:category/>
  <cp:version/>
  <cp:contentType/>
  <cp:contentStatus/>
</cp:coreProperties>
</file>