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87" activeTab="0"/>
  </bookViews>
  <sheets>
    <sheet name="SMART MONEY CALLS" sheetId="1" r:id="rId1"/>
  </sheets>
  <definedNames/>
  <calcPr fullCalcOnLoad="1"/>
</workbook>
</file>

<file path=xl/sharedStrings.xml><?xml version="1.0" encoding="utf-8"?>
<sst xmlns="http://schemas.openxmlformats.org/spreadsheetml/2006/main" count="1062" uniqueCount="139">
  <si>
    <t>SMART MONEY  FINANCIAL SERVICES</t>
  </si>
  <si>
    <t>9 Diamond colony new palasia  Indore-452001  (M.P.)</t>
  </si>
  <si>
    <t>PH: 0731- 6999902,7987573460</t>
  </si>
  <si>
    <t>Web Site : www.smartmoneyfs.com  Email ID : info@smartmoneyfs.com</t>
  </si>
  <si>
    <t>EQUITY CASH Daily Call Performance Report  AUGUST – 2017</t>
  </si>
  <si>
    <t xml:space="preserve"> Calls Performance</t>
  </si>
  <si>
    <t>S. No.</t>
  </si>
  <si>
    <t>DATE</t>
  </si>
  <si>
    <t>SEGMENT</t>
  </si>
  <si>
    <t>buy/sell</t>
  </si>
  <si>
    <t>SCRIPT</t>
  </si>
  <si>
    <t>Entry Price</t>
  </si>
  <si>
    <t>Stop Loss</t>
  </si>
  <si>
    <t>1st Target</t>
  </si>
  <si>
    <t>2nd Target</t>
  </si>
  <si>
    <t>3rd Target</t>
  </si>
  <si>
    <t>Call Closed</t>
  </si>
  <si>
    <t xml:space="preserve"> in 1 Lot</t>
  </si>
  <si>
    <t xml:space="preserve">Gain/ Loss Rs. </t>
  </si>
  <si>
    <t>Gain/ Loss %</t>
  </si>
  <si>
    <t>CASH</t>
  </si>
  <si>
    <t>BUY</t>
  </si>
  <si>
    <t>VOLTAS</t>
  </si>
  <si>
    <t>FUTURE</t>
  </si>
  <si>
    <t>PNB</t>
  </si>
  <si>
    <t xml:space="preserve">*The calls which have not achieved our target or has not triggered stop loss than the valuation will be done with the closing price with the  </t>
  </si>
  <si>
    <t>assumption that client has hold  position and at last squared up the  position at closing price. In Future &amp; Option calls calculation are based on lot size.</t>
  </si>
  <si>
    <t>Success Ratio(In %)</t>
  </si>
  <si>
    <t>Total Calls</t>
  </si>
  <si>
    <t>Succeeded Calls</t>
  </si>
  <si>
    <t xml:space="preserve"> </t>
  </si>
  <si>
    <t>Call Closed in Profit</t>
  </si>
  <si>
    <t>Call Closed in Loss</t>
  </si>
  <si>
    <t>SL Triggered</t>
  </si>
  <si>
    <t xml:space="preserve">                                                                                                                                     </t>
  </si>
  <si>
    <t>Call Closed in No Profit No Loss</t>
  </si>
  <si>
    <t>CALL NOT ACTIVET</t>
  </si>
  <si>
    <t>Disclaimer:</t>
  </si>
  <si>
    <t>These Recommendations are generated based on our personal observation using Technical Analysis &amp; Quantitative Analysis techniques and hence,</t>
  </si>
  <si>
    <t xml:space="preserve"> may not reflect the Fundamental Validity of the scrips. Due care has been taken by us while preparing these comments, but still no responsibilty </t>
  </si>
  <si>
    <t>will be assumed by us for the consequences whatsoever resulting out of acting on these recommendations.</t>
  </si>
  <si>
    <t>You are advised to take your position with your best sense and judgement. This document does not claim for profit/losses.</t>
  </si>
  <si>
    <t>EQUITY CASH Daily Call Performance Report  JULY-2017</t>
  </si>
  <si>
    <t>SUNPHARMA</t>
  </si>
  <si>
    <t>SUNTV</t>
  </si>
  <si>
    <t>BEML</t>
  </si>
  <si>
    <t>RENUKA</t>
  </si>
  <si>
    <t>AXISBANK</t>
  </si>
  <si>
    <t>CDSL</t>
  </si>
  <si>
    <t>LUPIN</t>
  </si>
  <si>
    <t>TATAMOTORS</t>
  </si>
  <si>
    <t>RELCAPITAL</t>
  </si>
  <si>
    <t>YES BANK</t>
  </si>
  <si>
    <t>SELL</t>
  </si>
  <si>
    <t>BANKBARODA</t>
  </si>
  <si>
    <t>VEDANTA</t>
  </si>
  <si>
    <t>EQUITY CASH Daily Call Performance Report  SEPT. – 2017</t>
  </si>
  <si>
    <t>DHFL</t>
  </si>
  <si>
    <t>ASHOKLELYND</t>
  </si>
  <si>
    <t>COALINDIA</t>
  </si>
  <si>
    <t>CENTURYTEXT</t>
  </si>
  <si>
    <t>APTECH</t>
  </si>
  <si>
    <t>BOMBAY DYEING</t>
  </si>
  <si>
    <t>JUBLFOOD</t>
  </si>
  <si>
    <t>SRT</t>
  </si>
  <si>
    <t>CEAT</t>
  </si>
  <si>
    <t>CESC</t>
  </si>
  <si>
    <t>MARUTI</t>
  </si>
  <si>
    <t>2-3 DAYS*</t>
  </si>
  <si>
    <t>AXIS BANK</t>
  </si>
  <si>
    <t>MC DOWELL</t>
  </si>
  <si>
    <t>ASHOK LELYND</t>
  </si>
  <si>
    <t>HOLDING TIME</t>
  </si>
  <si>
    <t>LTFH</t>
  </si>
  <si>
    <t>EQUITY CASH Daily Call Performance Report  OCTOBER. – 2017</t>
  </si>
  <si>
    <t>INDIA CEMENT</t>
  </si>
  <si>
    <t>KPIT</t>
  </si>
  <si>
    <t>IDFC</t>
  </si>
  <si>
    <t>HEG</t>
  </si>
  <si>
    <t>KOTAKMAHINDRA BANK</t>
  </si>
  <si>
    <t>TATA STEEL</t>
  </si>
  <si>
    <t>TATA MOTORS(470 CALL)</t>
  </si>
  <si>
    <t>OPTION</t>
  </si>
  <si>
    <t>EQUITY CASH Daily Call Performance Report  NOVEMBER. – 2017</t>
  </si>
  <si>
    <t>TATA MOTORS</t>
  </si>
  <si>
    <t>LT</t>
  </si>
  <si>
    <t>JAIN IRRIGATION</t>
  </si>
  <si>
    <t>HDFC BANK</t>
  </si>
  <si>
    <t>INFOSYS</t>
  </si>
  <si>
    <t>BIOCON</t>
  </si>
  <si>
    <t>EQUITY CASH Daily Call Performance Report  DECEMBER. – 2017</t>
  </si>
  <si>
    <t>TVS MOTORS</t>
  </si>
  <si>
    <t>SBI</t>
  </si>
  <si>
    <t>ICICI BANK</t>
  </si>
  <si>
    <t>TCS</t>
  </si>
  <si>
    <t>YEAS BANK</t>
  </si>
  <si>
    <t>ARVIND LTD</t>
  </si>
  <si>
    <t>EQUITY CASH Daily Call Performance Report  JANUARY – 2018</t>
  </si>
  <si>
    <t>PC JEWELLERS</t>
  </si>
  <si>
    <t>RELIANCE CAPITAL</t>
  </si>
  <si>
    <t>HDFC LTD.</t>
  </si>
  <si>
    <t>RELIANCE CAPILTAL</t>
  </si>
  <si>
    <t>EQUITY CASH Daily Call Performance Report  FEBRURY – 2018</t>
  </si>
  <si>
    <t>BARAMPUR CHINI</t>
  </si>
  <si>
    <t>MOTHERSONSUMI</t>
  </si>
  <si>
    <t>JSW STEEL</t>
  </si>
  <si>
    <t>EQUITY CASH Daily Call Performance Report  MARCH – 2018</t>
  </si>
  <si>
    <t>IDBI BANK</t>
  </si>
  <si>
    <t>BALRAMPURCHINI</t>
  </si>
  <si>
    <t>BHEL</t>
  </si>
  <si>
    <t>COAL INDIA</t>
  </si>
  <si>
    <t>IRB INFRA</t>
  </si>
  <si>
    <t>EQUITY CASH Daily Call Performance Report  APRIL – 2018</t>
  </si>
  <si>
    <t>JET AIRWAYS</t>
  </si>
  <si>
    <t>NIIT TECH</t>
  </si>
  <si>
    <t>INFY</t>
  </si>
  <si>
    <t>HOLD</t>
  </si>
  <si>
    <t>EQUITY CASH Daily Call Performance Report  MAY – 2018</t>
  </si>
  <si>
    <t>KOTAK MAHINDRA BANK</t>
  </si>
  <si>
    <t>GAIL</t>
  </si>
  <si>
    <t>PETRONET LNG</t>
  </si>
  <si>
    <t>BAJAJ FINANCE</t>
  </si>
  <si>
    <t>TATA ELXSI</t>
  </si>
  <si>
    <t>RELIANCE CAP.</t>
  </si>
  <si>
    <t>LIC HOUSING</t>
  </si>
  <si>
    <t>EQUITY CASH Daily Call Performance Report  JUNE – 2018</t>
  </si>
  <si>
    <t>SAIL</t>
  </si>
  <si>
    <t>AURO PHARMA</t>
  </si>
  <si>
    <t>SUN PHARMA</t>
  </si>
  <si>
    <t>AMBUJA CEMENT</t>
  </si>
  <si>
    <t>JUST DIAL</t>
  </si>
  <si>
    <t>TATA GLOBAL</t>
  </si>
  <si>
    <t>FEDERAL BANK</t>
  </si>
  <si>
    <t>CAN BANK</t>
  </si>
  <si>
    <t>SMART MONEY Daily Call Performance Report  JULY – 2018</t>
  </si>
  <si>
    <t>NCC</t>
  </si>
  <si>
    <t>SMART MONEY Daily Call Performance Report  AUGUST – 2018</t>
  </si>
  <si>
    <t>SMART MONEY Daily Call Performance Report  SEPTEMBER – 2018</t>
  </si>
  <si>
    <t>RELIANCE IND.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</si>
</sst>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;[Red]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/yyyy"/>
    <numFmt numFmtId="178" formatCode="[$-409]dddd\,\ mmmm\ dd\,\ yyyy"/>
    <numFmt numFmtId="179" formatCode="[$-409]h:mm:ss\ AM/PM"/>
  </numFmts>
  <fonts count="5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60"/>
      <name val="Arial Black"/>
      <family val="2"/>
    </font>
    <font>
      <b/>
      <sz val="12"/>
      <name val="Arial"/>
      <family val="2"/>
    </font>
    <font>
      <b/>
      <sz val="12"/>
      <color indexed="16"/>
      <name val="Times New Roman"/>
      <family val="1"/>
    </font>
    <font>
      <b/>
      <sz val="12"/>
      <name val="Times New Roman"/>
      <family val="1"/>
    </font>
    <font>
      <b/>
      <sz val="12"/>
      <color indexed="9"/>
      <name val="Arial Narrow"/>
      <family val="2"/>
    </font>
    <font>
      <b/>
      <sz val="12"/>
      <color indexed="17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b/>
      <sz val="9"/>
      <color indexed="10"/>
      <name val="Arial Narrow"/>
      <family val="2"/>
    </font>
    <font>
      <b/>
      <sz val="10"/>
      <name val="Arial Narrow"/>
      <family val="2"/>
    </font>
    <font>
      <b/>
      <sz val="11"/>
      <color indexed="56"/>
      <name val="Calibri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8"/>
      <name val="Arial Narrow"/>
      <family val="2"/>
    </font>
    <font>
      <b/>
      <u val="single"/>
      <sz val="9"/>
      <name val="Arial Narrow"/>
      <family val="2"/>
    </font>
    <font>
      <sz val="9"/>
      <color indexed="8"/>
      <name val="Calibri"/>
      <family val="2"/>
    </font>
    <font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9900"/>
      <name val="Calibri"/>
      <family val="2"/>
    </font>
    <font>
      <b/>
      <sz val="11"/>
      <color rgb="FFFF0000"/>
      <name val="Calibri"/>
      <family val="2"/>
    </font>
    <font>
      <b/>
      <sz val="11"/>
      <color rgb="FF0099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 style="medium">
        <color indexed="5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172" fontId="10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20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72" fontId="15" fillId="0" borderId="11" xfId="0" applyNumberFormat="1" applyFont="1" applyFill="1" applyBorder="1" applyAlignment="1">
      <alignment horizontal="center" vertical="center"/>
    </xf>
    <xf numFmtId="20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7" fillId="0" borderId="0" xfId="0" applyNumberFormat="1" applyFont="1" applyAlignment="1">
      <alignment horizontal="center"/>
    </xf>
    <xf numFmtId="2" fontId="18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6" fillId="0" borderId="12" xfId="0" applyNumberFormat="1" applyFont="1" applyFill="1" applyBorder="1" applyAlignment="1">
      <alignment/>
    </xf>
    <xf numFmtId="2" fontId="16" fillId="0" borderId="13" xfId="0" applyNumberFormat="1" applyFont="1" applyBorder="1" applyAlignment="1">
      <alignment/>
    </xf>
    <xf numFmtId="2" fontId="16" fillId="0" borderId="0" xfId="0" applyNumberFormat="1" applyFont="1" applyBorder="1" applyAlignment="1">
      <alignment horizontal="center"/>
    </xf>
    <xf numFmtId="2" fontId="16" fillId="0" borderId="0" xfId="0" applyNumberFormat="1" applyFont="1" applyFill="1" applyBorder="1" applyAlignment="1">
      <alignment/>
    </xf>
    <xf numFmtId="2" fontId="16" fillId="0" borderId="10" xfId="0" applyNumberFormat="1" applyFont="1" applyFill="1" applyBorder="1" applyAlignment="1">
      <alignment/>
    </xf>
    <xf numFmtId="2" fontId="16" fillId="0" borderId="14" xfId="0" applyNumberFormat="1" applyFont="1" applyBorder="1" applyAlignment="1">
      <alignment/>
    </xf>
    <xf numFmtId="0" fontId="18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16" fillId="0" borderId="15" xfId="0" applyNumberFormat="1" applyFont="1" applyFill="1" applyBorder="1" applyAlignment="1">
      <alignment/>
    </xf>
    <xf numFmtId="2" fontId="16" fillId="0" borderId="16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2" fontId="20" fillId="0" borderId="0" xfId="0" applyNumberFormat="1" applyFont="1" applyAlignment="1">
      <alignment/>
    </xf>
    <xf numFmtId="2" fontId="13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right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6" fontId="2" fillId="0" borderId="18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72" fontId="9" fillId="0" borderId="18" xfId="0" applyNumberFormat="1" applyFont="1" applyBorder="1" applyAlignment="1">
      <alignment horizontal="center"/>
    </xf>
    <xf numFmtId="172" fontId="10" fillId="0" borderId="18" xfId="0" applyNumberFormat="1" applyFont="1" applyFill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172" fontId="56" fillId="0" borderId="18" xfId="0" applyNumberFormat="1" applyFont="1" applyBorder="1" applyAlignment="1">
      <alignment horizontal="center"/>
    </xf>
    <xf numFmtId="172" fontId="57" fillId="0" borderId="18" xfId="0" applyNumberFormat="1" applyFont="1" applyBorder="1" applyAlignment="1">
      <alignment horizontal="center" vertical="center"/>
    </xf>
    <xf numFmtId="172" fontId="15" fillId="0" borderId="0" xfId="0" applyNumberFormat="1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16" fontId="0" fillId="0" borderId="18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172" fontId="58" fillId="0" borderId="18" xfId="0" applyNumberFormat="1" applyFont="1" applyBorder="1" applyAlignment="1">
      <alignment horizontal="center"/>
    </xf>
    <xf numFmtId="172" fontId="57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2" fontId="0" fillId="0" borderId="18" xfId="0" applyNumberFormat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23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 vertical="center"/>
    </xf>
    <xf numFmtId="2" fontId="8" fillId="33" borderId="23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/>
    </xf>
    <xf numFmtId="2" fontId="5" fillId="34" borderId="26" xfId="0" applyNumberFormat="1" applyFont="1" applyFill="1" applyBorder="1" applyAlignment="1">
      <alignment horizontal="center"/>
    </xf>
    <xf numFmtId="2" fontId="5" fillId="34" borderId="27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ont>
        <color rgb="FF00B050"/>
      </font>
    </dxf>
    <dxf>
      <font>
        <color rgb="FF9C0006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indexed="17"/>
      </font>
    </dxf>
    <dxf>
      <font>
        <b val="0"/>
        <sz val="11"/>
        <color indexed="20"/>
      </font>
    </dxf>
    <dxf>
      <font>
        <b val="0"/>
        <sz val="11"/>
        <color rgb="FF800080"/>
      </font>
      <border/>
    </dxf>
    <dxf>
      <font>
        <b val="0"/>
        <sz val="11"/>
        <color rgb="FF008000"/>
      </font>
      <border/>
    </dxf>
    <dxf>
      <font>
        <color rgb="FF9C0006"/>
      </font>
      <border/>
    </dxf>
    <dxf>
      <font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C616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U564"/>
  <sheetViews>
    <sheetView tabSelected="1" zoomScalePageLayoutView="0" workbookViewId="0" topLeftCell="A4">
      <selection activeCell="K25" sqref="K25"/>
    </sheetView>
  </sheetViews>
  <sheetFormatPr defaultColWidth="9.140625" defaultRowHeight="15" customHeight="1"/>
  <cols>
    <col min="1" max="1" width="6.57421875" style="1" customWidth="1"/>
    <col min="2" max="2" width="9.8515625" style="1" customWidth="1"/>
    <col min="3" max="3" width="10.7109375" style="1" customWidth="1"/>
    <col min="4" max="4" width="9.7109375" style="1" customWidth="1"/>
    <col min="5" max="5" width="22.57421875" style="1" customWidth="1"/>
    <col min="6" max="6" width="11.28125" style="2" customWidth="1"/>
    <col min="7" max="7" width="10.7109375" style="3" customWidth="1"/>
    <col min="8" max="8" width="11.7109375" style="2" customWidth="1"/>
    <col min="9" max="10" width="10.140625" style="2" customWidth="1"/>
    <col min="11" max="11" width="10.7109375" style="2" customWidth="1"/>
    <col min="12" max="12" width="8.140625" style="1" customWidth="1"/>
    <col min="13" max="13" width="14.140625" style="1" customWidth="1"/>
    <col min="14" max="14" width="10.7109375" style="1" customWidth="1"/>
    <col min="15" max="16384" width="9.140625" style="1" customWidth="1"/>
  </cols>
  <sheetData>
    <row r="1" ht="15" customHeight="1" thickBot="1"/>
    <row r="2" spans="1:14" ht="15" customHeight="1" thickBot="1">
      <c r="A2" s="84" t="s">
        <v>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5" customHeight="1" thickBo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15" customHeight="1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ht="15" customHeight="1">
      <c r="A5" s="85" t="s">
        <v>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4" ht="15" customHeight="1">
      <c r="A6" s="85" t="s">
        <v>2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</row>
    <row r="7" spans="1:14" ht="15" customHeight="1" thickBot="1">
      <c r="A7" s="86" t="s">
        <v>3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</row>
    <row r="8" spans="1:14" ht="15" customHeight="1">
      <c r="A8" s="87" t="s">
        <v>137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5" customHeight="1">
      <c r="A9" s="87" t="s">
        <v>5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</row>
    <row r="10" spans="1:14" ht="15" customHeight="1">
      <c r="A10" s="82" t="s">
        <v>6</v>
      </c>
      <c r="B10" s="77" t="s">
        <v>7</v>
      </c>
      <c r="C10" s="77" t="s">
        <v>8</v>
      </c>
      <c r="D10" s="82" t="s">
        <v>9</v>
      </c>
      <c r="E10" s="77" t="s">
        <v>10</v>
      </c>
      <c r="F10" s="77" t="s">
        <v>11</v>
      </c>
      <c r="G10" s="77" t="s">
        <v>12</v>
      </c>
      <c r="H10" s="77" t="s">
        <v>13</v>
      </c>
      <c r="I10" s="77" t="s">
        <v>14</v>
      </c>
      <c r="J10" s="77" t="s">
        <v>15</v>
      </c>
      <c r="K10" s="80" t="s">
        <v>16</v>
      </c>
      <c r="L10" s="77" t="s">
        <v>17</v>
      </c>
      <c r="M10" s="77" t="s">
        <v>18</v>
      </c>
      <c r="N10" s="77" t="s">
        <v>19</v>
      </c>
    </row>
    <row r="11" spans="1:14" ht="15" customHeight="1">
      <c r="A11" s="83"/>
      <c r="B11" s="78"/>
      <c r="C11" s="78"/>
      <c r="D11" s="83"/>
      <c r="E11" s="78"/>
      <c r="F11" s="78"/>
      <c r="G11" s="78"/>
      <c r="H11" s="78"/>
      <c r="I11" s="78"/>
      <c r="J11" s="78"/>
      <c r="K11" s="81"/>
      <c r="L11" s="78"/>
      <c r="M11" s="78"/>
      <c r="N11" s="78"/>
    </row>
    <row r="12" spans="1:14" ht="15" customHeight="1">
      <c r="A12" s="68">
        <v>1</v>
      </c>
      <c r="B12" s="69"/>
      <c r="C12" s="68" t="s">
        <v>23</v>
      </c>
      <c r="D12" s="51" t="s">
        <v>21</v>
      </c>
      <c r="E12" s="51"/>
      <c r="F12" s="70">
        <v>215.5</v>
      </c>
      <c r="G12" s="51">
        <v>206</v>
      </c>
      <c r="H12" s="70">
        <v>222</v>
      </c>
      <c r="I12" s="70">
        <v>228</v>
      </c>
      <c r="J12" s="70">
        <v>234</v>
      </c>
      <c r="K12" s="74">
        <v>222</v>
      </c>
      <c r="L12" s="68">
        <v>1750</v>
      </c>
      <c r="M12" s="71"/>
      <c r="N12" s="72"/>
    </row>
    <row r="13" spans="1:14" ht="15" customHeight="1">
      <c r="A13" s="68">
        <v>2</v>
      </c>
      <c r="B13" s="69">
        <v>43349</v>
      </c>
      <c r="C13" s="68" t="s">
        <v>23</v>
      </c>
      <c r="D13" s="51" t="s">
        <v>21</v>
      </c>
      <c r="E13" s="51" t="s">
        <v>138</v>
      </c>
      <c r="F13" s="70">
        <v>1254</v>
      </c>
      <c r="G13" s="51">
        <v>1238</v>
      </c>
      <c r="H13" s="70">
        <v>1264</v>
      </c>
      <c r="I13" s="70">
        <v>1274</v>
      </c>
      <c r="J13" s="70">
        <v>1284</v>
      </c>
      <c r="K13" s="74">
        <v>1264</v>
      </c>
      <c r="L13" s="68">
        <v>1000</v>
      </c>
      <c r="M13" s="71">
        <f>IF(D13="BUY",(K13-F13)*(L13),(F13-K13)*(L13))</f>
        <v>10000</v>
      </c>
      <c r="N13" s="72">
        <f>M13/(L13)/F13%</f>
        <v>0.7974481658692185</v>
      </c>
    </row>
    <row r="14" spans="1:14" ht="15" customHeight="1">
      <c r="A14" s="9" t="s">
        <v>25</v>
      </c>
      <c r="B14" s="10"/>
      <c r="C14" s="11"/>
      <c r="D14" s="12"/>
      <c r="E14" s="13"/>
      <c r="F14" s="13"/>
      <c r="G14" s="14"/>
      <c r="H14" s="15"/>
      <c r="I14" s="15"/>
      <c r="L14" s="17"/>
      <c r="N14" s="67"/>
    </row>
    <row r="15" spans="1:13" ht="15" customHeight="1">
      <c r="A15" s="9" t="s">
        <v>26</v>
      </c>
      <c r="B15" s="19"/>
      <c r="C15" s="11"/>
      <c r="D15" s="12"/>
      <c r="E15" s="13"/>
      <c r="F15" s="13"/>
      <c r="G15" s="14"/>
      <c r="H15" s="13"/>
      <c r="I15" s="13"/>
      <c r="J15" s="15"/>
      <c r="K15" s="16"/>
      <c r="M15" s="40"/>
    </row>
    <row r="16" spans="1:13" ht="15" customHeight="1">
      <c r="A16" s="9" t="s">
        <v>26</v>
      </c>
      <c r="B16" s="19"/>
      <c r="C16" s="20"/>
      <c r="D16" s="21"/>
      <c r="E16" s="22"/>
      <c r="F16" s="22"/>
      <c r="G16" s="23"/>
      <c r="H16" s="22"/>
      <c r="I16" s="22"/>
      <c r="L16" s="17"/>
      <c r="M16" s="17"/>
    </row>
    <row r="17" spans="1:14" ht="15" customHeight="1" thickBot="1">
      <c r="A17" s="24"/>
      <c r="B17" s="19"/>
      <c r="C17" s="22"/>
      <c r="D17" s="22"/>
      <c r="E17" s="22"/>
      <c r="F17" s="25"/>
      <c r="G17" s="26"/>
      <c r="H17" s="27" t="s">
        <v>27</v>
      </c>
      <c r="I17" s="27"/>
      <c r="J17" s="28"/>
      <c r="K17" s="22"/>
      <c r="L17" s="17"/>
      <c r="M17" s="63" t="s">
        <v>72</v>
      </c>
      <c r="N17" s="64" t="s">
        <v>68</v>
      </c>
    </row>
    <row r="18" spans="1:10" ht="15" customHeight="1">
      <c r="A18" s="24"/>
      <c r="B18" s="19"/>
      <c r="C18" s="79" t="s">
        <v>28</v>
      </c>
      <c r="D18" s="79"/>
      <c r="E18" s="29">
        <v>1</v>
      </c>
      <c r="F18" s="30">
        <f>F19+F20+F21+F22+F23+F24</f>
        <v>100</v>
      </c>
      <c r="G18" s="31">
        <v>1</v>
      </c>
      <c r="H18" s="32">
        <f>G19/G18%</f>
        <v>100</v>
      </c>
      <c r="I18" s="32"/>
      <c r="J18" s="32"/>
    </row>
    <row r="19" spans="1:14" ht="15" customHeight="1">
      <c r="A19" s="24"/>
      <c r="B19" s="19"/>
      <c r="C19" s="75" t="s">
        <v>29</v>
      </c>
      <c r="D19" s="75"/>
      <c r="E19" s="33">
        <v>1</v>
      </c>
      <c r="F19" s="34">
        <f>(E19/E18)*100</f>
        <v>100</v>
      </c>
      <c r="G19" s="31">
        <v>1</v>
      </c>
      <c r="H19" s="28"/>
      <c r="I19" s="28"/>
      <c r="K19" s="28"/>
      <c r="L19" s="17"/>
      <c r="N19" s="22"/>
    </row>
    <row r="20" spans="1:14" ht="15" customHeight="1">
      <c r="A20" s="35"/>
      <c r="B20" s="19"/>
      <c r="C20" s="75" t="s">
        <v>31</v>
      </c>
      <c r="D20" s="75"/>
      <c r="E20" s="33">
        <v>0</v>
      </c>
      <c r="F20" s="34">
        <f>(E20/E18)*100</f>
        <v>0</v>
      </c>
      <c r="G20" s="36"/>
      <c r="H20" s="31"/>
      <c r="I20" s="31"/>
      <c r="J20" s="22"/>
      <c r="M20" s="22"/>
      <c r="N20" s="20"/>
    </row>
    <row r="21" spans="1:12" ht="15" customHeight="1">
      <c r="A21" s="35"/>
      <c r="B21" s="19"/>
      <c r="C21" s="75" t="s">
        <v>32</v>
      </c>
      <c r="D21" s="75"/>
      <c r="E21" s="33">
        <v>0</v>
      </c>
      <c r="F21" s="34">
        <f>(E21/E18)*100</f>
        <v>0</v>
      </c>
      <c r="G21" s="36"/>
      <c r="H21" s="31"/>
      <c r="I21" s="31"/>
      <c r="J21" s="22"/>
      <c r="L21" s="17"/>
    </row>
    <row r="22" spans="1:12" ht="15" customHeight="1">
      <c r="A22" s="35"/>
      <c r="B22" s="19"/>
      <c r="C22" s="75" t="s">
        <v>33</v>
      </c>
      <c r="D22" s="75"/>
      <c r="E22" s="33">
        <v>0</v>
      </c>
      <c r="F22" s="34">
        <f>(E22/E18)*100</f>
        <v>0</v>
      </c>
      <c r="G22" s="36"/>
      <c r="H22" s="22" t="s">
        <v>34</v>
      </c>
      <c r="I22" s="22"/>
      <c r="J22" s="37"/>
      <c r="K22" s="28"/>
      <c r="L22" s="17"/>
    </row>
    <row r="23" spans="1:14" ht="15" customHeight="1">
      <c r="A23" s="35"/>
      <c r="B23" s="19"/>
      <c r="C23" s="75" t="s">
        <v>35</v>
      </c>
      <c r="D23" s="75"/>
      <c r="E23" s="33">
        <v>0</v>
      </c>
      <c r="F23" s="34">
        <v>0</v>
      </c>
      <c r="G23" s="36"/>
      <c r="H23" s="22"/>
      <c r="I23" s="22"/>
      <c r="J23" s="37"/>
      <c r="L23" s="17"/>
      <c r="M23" s="17"/>
      <c r="N23" s="17"/>
    </row>
    <row r="24" spans="1:14" ht="15" customHeight="1" thickBot="1">
      <c r="A24" s="35"/>
      <c r="B24" s="19"/>
      <c r="C24" s="76" t="s">
        <v>36</v>
      </c>
      <c r="D24" s="76"/>
      <c r="E24" s="38"/>
      <c r="F24" s="39">
        <f>(E24/E18)*100</f>
        <v>0</v>
      </c>
      <c r="G24" s="36"/>
      <c r="H24" s="22"/>
      <c r="I24" s="22"/>
      <c r="L24" s="28"/>
      <c r="N24" s="17"/>
    </row>
    <row r="25" spans="1:14" ht="15" customHeight="1">
      <c r="A25" s="41" t="s">
        <v>37</v>
      </c>
      <c r="B25" s="10"/>
      <c r="C25" s="11"/>
      <c r="D25" s="11"/>
      <c r="E25" s="13"/>
      <c r="F25" s="13"/>
      <c r="G25" s="42"/>
      <c r="H25" s="22"/>
      <c r="I25" s="43"/>
      <c r="J25" s="43"/>
      <c r="L25" s="2"/>
      <c r="M25" s="40"/>
      <c r="N25" s="40"/>
    </row>
    <row r="26" spans="1:14" ht="15" customHeight="1">
      <c r="A26" s="12" t="s">
        <v>38</v>
      </c>
      <c r="B26" s="10"/>
      <c r="C26" s="44"/>
      <c r="D26" s="45"/>
      <c r="E26" s="46"/>
      <c r="F26" s="43"/>
      <c r="G26" s="42"/>
      <c r="H26" s="43"/>
      <c r="I26" s="43"/>
      <c r="K26" s="13"/>
      <c r="L26" s="17"/>
      <c r="M26" s="24"/>
      <c r="N26" s="24"/>
    </row>
    <row r="27" spans="1:14" ht="15" customHeight="1">
      <c r="A27" s="12" t="s">
        <v>39</v>
      </c>
      <c r="B27" s="10"/>
      <c r="C27" s="11"/>
      <c r="D27" s="45"/>
      <c r="E27" s="46"/>
      <c r="F27" s="43"/>
      <c r="G27" s="42"/>
      <c r="H27" s="47"/>
      <c r="I27" s="47"/>
      <c r="J27" s="47"/>
      <c r="L27" s="17"/>
      <c r="M27" s="17"/>
      <c r="N27" s="17"/>
    </row>
    <row r="28" spans="1:14" ht="15" customHeight="1">
      <c r="A28" s="12" t="s">
        <v>40</v>
      </c>
      <c r="B28" s="44"/>
      <c r="C28" s="11"/>
      <c r="D28" s="45"/>
      <c r="E28" s="46"/>
      <c r="F28" s="43"/>
      <c r="G28" s="48"/>
      <c r="H28" s="47"/>
      <c r="I28" s="47"/>
      <c r="J28" s="47"/>
      <c r="K28" s="43"/>
      <c r="L28" s="17"/>
      <c r="M28" s="17"/>
      <c r="N28" s="17"/>
    </row>
    <row r="29" spans="1:14" ht="15" customHeight="1">
      <c r="A29" s="12" t="s">
        <v>41</v>
      </c>
      <c r="B29" s="35"/>
      <c r="C29" s="11"/>
      <c r="D29" s="49"/>
      <c r="E29" s="43"/>
      <c r="F29" s="43"/>
      <c r="G29" s="48"/>
      <c r="H29" s="47"/>
      <c r="I29" s="47"/>
      <c r="J29" s="47"/>
      <c r="K29" s="43"/>
      <c r="L29" s="17"/>
      <c r="N29" s="17"/>
    </row>
    <row r="30" ht="15" customHeight="1" thickBot="1"/>
    <row r="31" spans="1:14" ht="15" customHeight="1" thickBot="1">
      <c r="A31" s="84" t="s">
        <v>0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</row>
    <row r="32" spans="1:14" ht="15" customHeight="1" thickBo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</row>
    <row r="33" spans="1:14" ht="15" customHeight="1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</row>
    <row r="34" spans="1:14" ht="15" customHeight="1">
      <c r="A34" s="85" t="s">
        <v>1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</row>
    <row r="35" spans="1:14" ht="15" customHeight="1">
      <c r="A35" s="85" t="s">
        <v>2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</row>
    <row r="36" spans="1:14" ht="15" customHeight="1" thickBot="1">
      <c r="A36" s="86" t="s">
        <v>3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</row>
    <row r="37" spans="1:14" ht="15" customHeight="1">
      <c r="A37" s="87" t="s">
        <v>136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4" ht="15" customHeight="1">
      <c r="A38" s="87" t="s">
        <v>5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</row>
    <row r="39" spans="1:14" ht="15" customHeight="1">
      <c r="A39" s="82" t="s">
        <v>6</v>
      </c>
      <c r="B39" s="77" t="s">
        <v>7</v>
      </c>
      <c r="C39" s="77" t="s">
        <v>8</v>
      </c>
      <c r="D39" s="82" t="s">
        <v>9</v>
      </c>
      <c r="E39" s="77" t="s">
        <v>10</v>
      </c>
      <c r="F39" s="77" t="s">
        <v>11</v>
      </c>
      <c r="G39" s="77" t="s">
        <v>12</v>
      </c>
      <c r="H39" s="77" t="s">
        <v>13</v>
      </c>
      <c r="I39" s="77" t="s">
        <v>14</v>
      </c>
      <c r="J39" s="77" t="s">
        <v>15</v>
      </c>
      <c r="K39" s="80" t="s">
        <v>16</v>
      </c>
      <c r="L39" s="77" t="s">
        <v>17</v>
      </c>
      <c r="M39" s="77" t="s">
        <v>18</v>
      </c>
      <c r="N39" s="77" t="s">
        <v>19</v>
      </c>
    </row>
    <row r="40" spans="1:14" ht="15" customHeight="1">
      <c r="A40" s="83"/>
      <c r="B40" s="78"/>
      <c r="C40" s="78"/>
      <c r="D40" s="83"/>
      <c r="E40" s="78"/>
      <c r="F40" s="78"/>
      <c r="G40" s="78"/>
      <c r="H40" s="78"/>
      <c r="I40" s="78"/>
      <c r="J40" s="78"/>
      <c r="K40" s="81"/>
      <c r="L40" s="78"/>
      <c r="M40" s="78"/>
      <c r="N40" s="78"/>
    </row>
    <row r="41" spans="1:14" ht="15" customHeight="1">
      <c r="A41" s="68">
        <v>1</v>
      </c>
      <c r="B41" s="69">
        <v>43335</v>
      </c>
      <c r="C41" s="68" t="s">
        <v>23</v>
      </c>
      <c r="D41" s="51" t="s">
        <v>21</v>
      </c>
      <c r="E41" s="51" t="s">
        <v>85</v>
      </c>
      <c r="F41" s="70">
        <v>1358</v>
      </c>
      <c r="G41" s="51">
        <v>1335</v>
      </c>
      <c r="H41" s="70">
        <v>1372</v>
      </c>
      <c r="I41" s="70">
        <v>1386</v>
      </c>
      <c r="J41" s="70">
        <v>1400</v>
      </c>
      <c r="K41" s="74">
        <v>1358</v>
      </c>
      <c r="L41" s="68">
        <v>750</v>
      </c>
      <c r="M41" s="71">
        <f aca="true" t="shared" si="0" ref="M41:M47">IF(D41="BUY",(K41-F41)*(L41),(F41-K41)*(L41))</f>
        <v>0</v>
      </c>
      <c r="N41" s="72">
        <v>0</v>
      </c>
    </row>
    <row r="42" spans="1:14" ht="15" customHeight="1">
      <c r="A42" s="68">
        <v>2</v>
      </c>
      <c r="B42" s="69">
        <v>43329</v>
      </c>
      <c r="C42" s="68" t="s">
        <v>23</v>
      </c>
      <c r="D42" s="51" t="s">
        <v>21</v>
      </c>
      <c r="E42" s="51" t="s">
        <v>55</v>
      </c>
      <c r="F42" s="70">
        <v>215.5</v>
      </c>
      <c r="G42" s="51">
        <v>206</v>
      </c>
      <c r="H42" s="70">
        <v>222</v>
      </c>
      <c r="I42" s="70">
        <v>228</v>
      </c>
      <c r="J42" s="70">
        <v>234</v>
      </c>
      <c r="K42" s="74">
        <v>222</v>
      </c>
      <c r="L42" s="68">
        <v>1750</v>
      </c>
      <c r="M42" s="71">
        <f t="shared" si="0"/>
        <v>11375</v>
      </c>
      <c r="N42" s="72">
        <f aca="true" t="shared" si="1" ref="N42:N47">M42/(L42)/F42%</f>
        <v>3.0162412993039447</v>
      </c>
    </row>
    <row r="43" spans="1:14" ht="15" customHeight="1">
      <c r="A43" s="68">
        <v>3</v>
      </c>
      <c r="B43" s="69">
        <v>43326</v>
      </c>
      <c r="C43" s="68" t="s">
        <v>23</v>
      </c>
      <c r="D43" s="51" t="s">
        <v>21</v>
      </c>
      <c r="E43" s="51" t="s">
        <v>89</v>
      </c>
      <c r="F43" s="70">
        <v>585</v>
      </c>
      <c r="G43" s="68">
        <v>569</v>
      </c>
      <c r="H43" s="70">
        <v>595</v>
      </c>
      <c r="I43" s="70">
        <v>605</v>
      </c>
      <c r="J43" s="70">
        <v>615</v>
      </c>
      <c r="K43" s="74">
        <v>595</v>
      </c>
      <c r="L43" s="68">
        <v>900</v>
      </c>
      <c r="M43" s="71">
        <f t="shared" si="0"/>
        <v>9000</v>
      </c>
      <c r="N43" s="72">
        <f t="shared" si="1"/>
        <v>1.7094017094017095</v>
      </c>
    </row>
    <row r="44" spans="1:14" ht="15" customHeight="1">
      <c r="A44" s="68">
        <v>4</v>
      </c>
      <c r="B44" s="69">
        <v>43319</v>
      </c>
      <c r="C44" s="68" t="s">
        <v>23</v>
      </c>
      <c r="D44" s="51" t="s">
        <v>21</v>
      </c>
      <c r="E44" s="51" t="s">
        <v>91</v>
      </c>
      <c r="F44" s="70">
        <v>556</v>
      </c>
      <c r="G44" s="68">
        <v>539</v>
      </c>
      <c r="H44" s="70">
        <v>566</v>
      </c>
      <c r="I44" s="70">
        <v>567</v>
      </c>
      <c r="J44" s="70">
        <v>576</v>
      </c>
      <c r="K44" s="74">
        <v>539</v>
      </c>
      <c r="L44" s="68">
        <v>1000</v>
      </c>
      <c r="M44" s="71">
        <f t="shared" si="0"/>
        <v>-17000</v>
      </c>
      <c r="N44" s="72">
        <f t="shared" si="1"/>
        <v>-3.0575539568345325</v>
      </c>
    </row>
    <row r="45" spans="1:14" ht="15" customHeight="1">
      <c r="A45" s="68">
        <v>5</v>
      </c>
      <c r="B45" s="69">
        <v>43318</v>
      </c>
      <c r="C45" s="68" t="s">
        <v>23</v>
      </c>
      <c r="D45" s="51" t="s">
        <v>21</v>
      </c>
      <c r="E45" s="51" t="s">
        <v>123</v>
      </c>
      <c r="F45" s="70">
        <v>425</v>
      </c>
      <c r="G45" s="68">
        <v>415</v>
      </c>
      <c r="H45" s="70">
        <v>431</v>
      </c>
      <c r="I45" s="70">
        <v>437</v>
      </c>
      <c r="J45" s="70">
        <v>443</v>
      </c>
      <c r="K45" s="74">
        <v>437</v>
      </c>
      <c r="L45" s="68">
        <v>1500</v>
      </c>
      <c r="M45" s="71">
        <f t="shared" si="0"/>
        <v>18000</v>
      </c>
      <c r="N45" s="72">
        <f t="shared" si="1"/>
        <v>2.823529411764706</v>
      </c>
    </row>
    <row r="46" spans="1:14" ht="15" customHeight="1">
      <c r="A46" s="68">
        <v>6</v>
      </c>
      <c r="B46" s="69">
        <v>43315</v>
      </c>
      <c r="C46" s="68" t="s">
        <v>23</v>
      </c>
      <c r="D46" s="51" t="s">
        <v>21</v>
      </c>
      <c r="E46" s="51" t="s">
        <v>113</v>
      </c>
      <c r="F46" s="70">
        <v>312</v>
      </c>
      <c r="G46" s="68">
        <v>299</v>
      </c>
      <c r="H46" s="70">
        <v>320</v>
      </c>
      <c r="I46" s="70">
        <v>328</v>
      </c>
      <c r="J46" s="70">
        <v>336</v>
      </c>
      <c r="K46" s="74">
        <v>299</v>
      </c>
      <c r="L46" s="68">
        <v>1200</v>
      </c>
      <c r="M46" s="71">
        <f t="shared" si="0"/>
        <v>-15600</v>
      </c>
      <c r="N46" s="72">
        <f t="shared" si="1"/>
        <v>-4.166666666666667</v>
      </c>
    </row>
    <row r="47" spans="1:14" ht="15" customHeight="1">
      <c r="A47" s="68">
        <v>7</v>
      </c>
      <c r="B47" s="69">
        <v>43314</v>
      </c>
      <c r="C47" s="68" t="s">
        <v>23</v>
      </c>
      <c r="D47" s="51" t="s">
        <v>21</v>
      </c>
      <c r="E47" s="51" t="s">
        <v>71</v>
      </c>
      <c r="F47" s="70">
        <v>120.5</v>
      </c>
      <c r="G47" s="68">
        <v>116</v>
      </c>
      <c r="H47" s="70">
        <v>123</v>
      </c>
      <c r="I47" s="70">
        <v>125.5</v>
      </c>
      <c r="J47" s="70">
        <v>128</v>
      </c>
      <c r="K47" s="74">
        <v>123</v>
      </c>
      <c r="L47" s="68">
        <v>4000</v>
      </c>
      <c r="M47" s="71">
        <f t="shared" si="0"/>
        <v>10000</v>
      </c>
      <c r="N47" s="72">
        <f t="shared" si="1"/>
        <v>2.0746887966804977</v>
      </c>
    </row>
    <row r="49" spans="1:14" ht="15" customHeight="1">
      <c r="A49" s="9" t="s">
        <v>25</v>
      </c>
      <c r="B49" s="10"/>
      <c r="C49" s="11"/>
      <c r="D49" s="12"/>
      <c r="E49" s="13"/>
      <c r="F49" s="13"/>
      <c r="G49" s="14"/>
      <c r="H49" s="15"/>
      <c r="I49" s="15"/>
      <c r="L49" s="17"/>
      <c r="N49" s="67"/>
    </row>
    <row r="50" spans="1:13" ht="15" customHeight="1">
      <c r="A50" s="9" t="s">
        <v>26</v>
      </c>
      <c r="B50" s="19"/>
      <c r="C50" s="11"/>
      <c r="D50" s="12"/>
      <c r="E50" s="13"/>
      <c r="F50" s="13"/>
      <c r="G50" s="14"/>
      <c r="H50" s="13"/>
      <c r="I50" s="13"/>
      <c r="J50" s="15"/>
      <c r="K50" s="16"/>
      <c r="M50" s="40"/>
    </row>
    <row r="51" spans="1:13" ht="15" customHeight="1">
      <c r="A51" s="9" t="s">
        <v>26</v>
      </c>
      <c r="B51" s="19"/>
      <c r="C51" s="20"/>
      <c r="D51" s="21"/>
      <c r="E51" s="22"/>
      <c r="F51" s="22"/>
      <c r="G51" s="23"/>
      <c r="H51" s="22"/>
      <c r="I51" s="22"/>
      <c r="L51" s="17"/>
      <c r="M51" s="17"/>
    </row>
    <row r="52" spans="1:14" ht="15" customHeight="1" thickBot="1">
      <c r="A52" s="24"/>
      <c r="B52" s="19"/>
      <c r="C52" s="22"/>
      <c r="D52" s="22"/>
      <c r="E52" s="22"/>
      <c r="F52" s="25"/>
      <c r="G52" s="26"/>
      <c r="H52" s="27" t="s">
        <v>27</v>
      </c>
      <c r="I52" s="27"/>
      <c r="J52" s="28"/>
      <c r="K52" s="22"/>
      <c r="L52" s="17"/>
      <c r="M52" s="63" t="s">
        <v>72</v>
      </c>
      <c r="N52" s="64" t="s">
        <v>68</v>
      </c>
    </row>
    <row r="53" spans="1:11" ht="15" customHeight="1">
      <c r="A53" s="24"/>
      <c r="B53" s="19"/>
      <c r="C53" s="79" t="s">
        <v>28</v>
      </c>
      <c r="D53" s="79"/>
      <c r="E53" s="29">
        <v>6</v>
      </c>
      <c r="F53" s="30">
        <f>F54+F55+F56+F57+F58+F59</f>
        <v>99.99999999999999</v>
      </c>
      <c r="G53" s="31">
        <v>6</v>
      </c>
      <c r="H53" s="32">
        <f>G54/G53%</f>
        <v>66.66666666666667</v>
      </c>
      <c r="I53" s="32"/>
      <c r="J53" s="32"/>
      <c r="K53" s="28"/>
    </row>
    <row r="54" spans="1:14" ht="15" customHeight="1">
      <c r="A54" s="24"/>
      <c r="B54" s="19"/>
      <c r="C54" s="75" t="s">
        <v>29</v>
      </c>
      <c r="D54" s="75"/>
      <c r="E54" s="33">
        <v>4</v>
      </c>
      <c r="F54" s="34">
        <f>(E54/E53)*100</f>
        <v>66.66666666666666</v>
      </c>
      <c r="G54" s="31">
        <v>4</v>
      </c>
      <c r="H54" s="28"/>
      <c r="I54" s="28"/>
      <c r="L54" s="17"/>
      <c r="N54" s="22"/>
    </row>
    <row r="55" spans="1:14" ht="15" customHeight="1">
      <c r="A55" s="35"/>
      <c r="B55" s="19"/>
      <c r="C55" s="75" t="s">
        <v>31</v>
      </c>
      <c r="D55" s="75"/>
      <c r="E55" s="33">
        <v>0</v>
      </c>
      <c r="F55" s="34">
        <f>(E55/E53)*100</f>
        <v>0</v>
      </c>
      <c r="G55" s="36"/>
      <c r="H55" s="31"/>
      <c r="I55" s="31"/>
      <c r="J55" s="22"/>
      <c r="M55" s="22"/>
      <c r="N55" s="20"/>
    </row>
    <row r="56" spans="1:12" ht="15" customHeight="1">
      <c r="A56" s="35"/>
      <c r="B56" s="19"/>
      <c r="C56" s="75" t="s">
        <v>32</v>
      </c>
      <c r="D56" s="75"/>
      <c r="E56" s="33">
        <v>0</v>
      </c>
      <c r="F56" s="34">
        <f>(E56/E53)*100</f>
        <v>0</v>
      </c>
      <c r="G56" s="36"/>
      <c r="H56" s="31"/>
      <c r="I56" s="31"/>
      <c r="J56" s="22"/>
      <c r="K56" s="28"/>
      <c r="L56" s="17"/>
    </row>
    <row r="57" spans="1:12" ht="15" customHeight="1">
      <c r="A57" s="35"/>
      <c r="B57" s="19"/>
      <c r="C57" s="75" t="s">
        <v>33</v>
      </c>
      <c r="D57" s="75"/>
      <c r="E57" s="33">
        <v>2</v>
      </c>
      <c r="F57" s="34">
        <f>(E57/E53)*100</f>
        <v>33.33333333333333</v>
      </c>
      <c r="G57" s="36"/>
      <c r="H57" s="22" t="s">
        <v>34</v>
      </c>
      <c r="I57" s="22"/>
      <c r="J57" s="37"/>
      <c r="K57" s="28"/>
      <c r="L57" s="17"/>
    </row>
    <row r="58" spans="1:14" ht="15" customHeight="1">
      <c r="A58" s="35"/>
      <c r="B58" s="19"/>
      <c r="C58" s="75" t="s">
        <v>35</v>
      </c>
      <c r="D58" s="75"/>
      <c r="E58" s="33">
        <v>0</v>
      </c>
      <c r="F58" s="34">
        <v>0</v>
      </c>
      <c r="G58" s="36"/>
      <c r="H58" s="22"/>
      <c r="I58" s="22"/>
      <c r="J58" s="37"/>
      <c r="K58" s="28"/>
      <c r="L58" s="17"/>
      <c r="M58" s="17"/>
      <c r="N58" s="17"/>
    </row>
    <row r="59" spans="1:14" ht="15" customHeight="1" thickBot="1">
      <c r="A59" s="35"/>
      <c r="B59" s="19"/>
      <c r="C59" s="76" t="s">
        <v>36</v>
      </c>
      <c r="D59" s="76"/>
      <c r="E59" s="38"/>
      <c r="F59" s="39">
        <f>(E59/E53)*100</f>
        <v>0</v>
      </c>
      <c r="G59" s="36"/>
      <c r="H59" s="22"/>
      <c r="I59" s="22"/>
      <c r="N59" s="17"/>
    </row>
    <row r="60" spans="1:14" ht="15" customHeight="1">
      <c r="A60" s="41" t="s">
        <v>37</v>
      </c>
      <c r="B60" s="10"/>
      <c r="C60" s="11"/>
      <c r="D60" s="11"/>
      <c r="E60" s="13"/>
      <c r="F60" s="13"/>
      <c r="G60" s="42"/>
      <c r="H60" s="22"/>
      <c r="I60" s="43"/>
      <c r="J60" s="43"/>
      <c r="K60" s="13"/>
      <c r="L60" s="17"/>
      <c r="M60" s="40"/>
      <c r="N60" s="40"/>
    </row>
    <row r="61" spans="1:14" ht="15" customHeight="1">
      <c r="A61" s="12" t="s">
        <v>38</v>
      </c>
      <c r="B61" s="10"/>
      <c r="C61" s="44"/>
      <c r="D61" s="45"/>
      <c r="E61" s="46"/>
      <c r="F61" s="43"/>
      <c r="G61" s="42"/>
      <c r="H61" s="43"/>
      <c r="I61" s="43"/>
      <c r="K61" s="13"/>
      <c r="L61" s="17"/>
      <c r="M61" s="24"/>
      <c r="N61" s="24"/>
    </row>
    <row r="62" spans="1:14" ht="15" customHeight="1">
      <c r="A62" s="12" t="s">
        <v>39</v>
      </c>
      <c r="B62" s="10"/>
      <c r="C62" s="11"/>
      <c r="D62" s="45"/>
      <c r="E62" s="46"/>
      <c r="F62" s="43"/>
      <c r="G62" s="42"/>
      <c r="H62" s="47"/>
      <c r="I62" s="47"/>
      <c r="J62" s="47"/>
      <c r="L62" s="17"/>
      <c r="M62" s="17"/>
      <c r="N62" s="17"/>
    </row>
    <row r="63" spans="1:14" ht="15" customHeight="1">
      <c r="A63" s="12" t="s">
        <v>40</v>
      </c>
      <c r="B63" s="44"/>
      <c r="C63" s="11"/>
      <c r="D63" s="45"/>
      <c r="E63" s="46"/>
      <c r="F63" s="43"/>
      <c r="G63" s="48"/>
      <c r="H63" s="47"/>
      <c r="I63" s="47"/>
      <c r="J63" s="47"/>
      <c r="K63" s="43"/>
      <c r="L63" s="17"/>
      <c r="M63" s="17"/>
      <c r="N63" s="17"/>
    </row>
    <row r="64" spans="1:14" ht="15" customHeight="1">
      <c r="A64" s="12" t="s">
        <v>41</v>
      </c>
      <c r="B64" s="35"/>
      <c r="C64" s="11"/>
      <c r="D64" s="49"/>
      <c r="E64" s="43"/>
      <c r="F64" s="43"/>
      <c r="G64" s="48"/>
      <c r="H64" s="47"/>
      <c r="I64" s="47"/>
      <c r="J64" s="47"/>
      <c r="K64" s="43"/>
      <c r="L64" s="17"/>
      <c r="N64" s="17"/>
    </row>
    <row r="66" ht="15" customHeight="1" thickBot="1"/>
    <row r="67" spans="1:14" ht="15" customHeight="1" thickBot="1">
      <c r="A67" s="84" t="s">
        <v>0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</row>
    <row r="68" spans="1:14" ht="15" customHeight="1" thickBot="1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</row>
    <row r="69" spans="1:14" ht="15" customHeight="1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</row>
    <row r="70" spans="1:14" ht="15" customHeight="1">
      <c r="A70" s="85" t="s">
        <v>1</v>
      </c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</row>
    <row r="71" spans="1:14" ht="15" customHeight="1">
      <c r="A71" s="85" t="s">
        <v>2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</row>
    <row r="72" spans="1:14" ht="15" customHeight="1" thickBot="1">
      <c r="A72" s="86" t="s">
        <v>3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</row>
    <row r="73" spans="1:14" ht="15" customHeight="1">
      <c r="A73" s="87" t="s">
        <v>134</v>
      </c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</row>
    <row r="74" spans="1:14" ht="15" customHeight="1">
      <c r="A74" s="87" t="s">
        <v>5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</row>
    <row r="75" spans="1:14" ht="15" customHeight="1">
      <c r="A75" s="82" t="s">
        <v>6</v>
      </c>
      <c r="B75" s="77" t="s">
        <v>7</v>
      </c>
      <c r="C75" s="77" t="s">
        <v>8</v>
      </c>
      <c r="D75" s="82" t="s">
        <v>9</v>
      </c>
      <c r="E75" s="77" t="s">
        <v>10</v>
      </c>
      <c r="F75" s="77" t="s">
        <v>11</v>
      </c>
      <c r="G75" s="77" t="s">
        <v>12</v>
      </c>
      <c r="H75" s="77" t="s">
        <v>13</v>
      </c>
      <c r="I75" s="77" t="s">
        <v>14</v>
      </c>
      <c r="J75" s="77" t="s">
        <v>15</v>
      </c>
      <c r="K75" s="80" t="s">
        <v>16</v>
      </c>
      <c r="L75" s="77" t="s">
        <v>17</v>
      </c>
      <c r="M75" s="77" t="s">
        <v>18</v>
      </c>
      <c r="N75" s="77" t="s">
        <v>19</v>
      </c>
    </row>
    <row r="76" spans="1:14" ht="15" customHeight="1">
      <c r="A76" s="83"/>
      <c r="B76" s="78"/>
      <c r="C76" s="78"/>
      <c r="D76" s="83"/>
      <c r="E76" s="78"/>
      <c r="F76" s="78"/>
      <c r="G76" s="78"/>
      <c r="H76" s="78"/>
      <c r="I76" s="78"/>
      <c r="J76" s="78"/>
      <c r="K76" s="81"/>
      <c r="L76" s="78"/>
      <c r="M76" s="78"/>
      <c r="N76" s="78"/>
    </row>
    <row r="77" spans="1:14" ht="15" customHeight="1">
      <c r="A77" s="68">
        <v>1</v>
      </c>
      <c r="B77" s="69">
        <v>43311</v>
      </c>
      <c r="C77" s="68" t="s">
        <v>23</v>
      </c>
      <c r="D77" s="51" t="s">
        <v>21</v>
      </c>
      <c r="E77" s="51" t="s">
        <v>24</v>
      </c>
      <c r="F77" s="70">
        <v>86</v>
      </c>
      <c r="G77" s="68">
        <v>83</v>
      </c>
      <c r="H77" s="70">
        <v>88</v>
      </c>
      <c r="I77" s="70">
        <v>90</v>
      </c>
      <c r="J77" s="70">
        <v>92</v>
      </c>
      <c r="K77" s="74">
        <v>88</v>
      </c>
      <c r="L77" s="68">
        <v>5500</v>
      </c>
      <c r="M77" s="71">
        <f>IF(D77="BUY",(K77-F77)*(L77),(F77-K77)*(L77))</f>
        <v>11000</v>
      </c>
      <c r="N77" s="72">
        <f>M77/(L77)/F77%</f>
        <v>2.3255813953488373</v>
      </c>
    </row>
    <row r="78" spans="1:14" ht="15" customHeight="1">
      <c r="A78" s="68">
        <v>2</v>
      </c>
      <c r="B78" s="69">
        <v>43308</v>
      </c>
      <c r="C78" s="68" t="s">
        <v>23</v>
      </c>
      <c r="D78" s="51" t="s">
        <v>21</v>
      </c>
      <c r="E78" s="51" t="s">
        <v>123</v>
      </c>
      <c r="F78" s="70">
        <v>422</v>
      </c>
      <c r="G78" s="68">
        <v>410</v>
      </c>
      <c r="H78" s="70">
        <v>428</v>
      </c>
      <c r="I78" s="70">
        <v>434</v>
      </c>
      <c r="J78" s="70">
        <v>440</v>
      </c>
      <c r="K78" s="74">
        <v>410</v>
      </c>
      <c r="L78" s="68">
        <v>1500</v>
      </c>
      <c r="M78" s="71">
        <f>IF(D78="BUY",(K78-F78)*(L78),(F78-K78)*(L78))</f>
        <v>-18000</v>
      </c>
      <c r="N78" s="72">
        <f>M78/(L78)/F78%</f>
        <v>-2.843601895734597</v>
      </c>
    </row>
    <row r="79" spans="1:14" ht="15" customHeight="1">
      <c r="A79" s="68">
        <v>3</v>
      </c>
      <c r="B79" s="69">
        <v>43305</v>
      </c>
      <c r="C79" s="68" t="s">
        <v>23</v>
      </c>
      <c r="D79" s="51" t="s">
        <v>21</v>
      </c>
      <c r="E79" s="51" t="s">
        <v>135</v>
      </c>
      <c r="F79" s="70">
        <v>90</v>
      </c>
      <c r="G79" s="68">
        <v>88</v>
      </c>
      <c r="H79" s="70">
        <v>91</v>
      </c>
      <c r="I79" s="70">
        <v>92</v>
      </c>
      <c r="J79" s="70">
        <v>93</v>
      </c>
      <c r="K79" s="74">
        <v>91</v>
      </c>
      <c r="L79" s="68">
        <v>8000</v>
      </c>
      <c r="M79" s="71">
        <f>IF(D79="BUY",(K79-F79)*(L79),(F79-K79)*(L79))</f>
        <v>8000</v>
      </c>
      <c r="N79" s="72">
        <f>M79/(L79)/F79%</f>
        <v>1.1111111111111112</v>
      </c>
    </row>
    <row r="80" spans="1:14" ht="15" customHeight="1">
      <c r="A80" s="68">
        <v>4</v>
      </c>
      <c r="B80" s="69">
        <v>43304</v>
      </c>
      <c r="C80" s="68" t="s">
        <v>23</v>
      </c>
      <c r="D80" s="51" t="s">
        <v>21</v>
      </c>
      <c r="E80" s="51" t="s">
        <v>80</v>
      </c>
      <c r="F80" s="70">
        <v>520</v>
      </c>
      <c r="G80" s="68">
        <v>507</v>
      </c>
      <c r="H80" s="70">
        <v>528</v>
      </c>
      <c r="I80" s="70">
        <v>536</v>
      </c>
      <c r="J80" s="70">
        <v>544</v>
      </c>
      <c r="K80" s="74">
        <v>528</v>
      </c>
      <c r="L80" s="68">
        <v>1061</v>
      </c>
      <c r="M80" s="71">
        <f>IF(D80="BUY",(K80-F80)*(L80),(F80-K80)*(L80))</f>
        <v>8488</v>
      </c>
      <c r="N80" s="72">
        <f>M80/(L80)/F80%</f>
        <v>1.5384615384615383</v>
      </c>
    </row>
    <row r="81" spans="1:14" ht="15" customHeight="1">
      <c r="A81" s="68">
        <v>5</v>
      </c>
      <c r="B81" s="69">
        <v>43301</v>
      </c>
      <c r="C81" s="68" t="s">
        <v>23</v>
      </c>
      <c r="D81" s="51" t="s">
        <v>21</v>
      </c>
      <c r="E81" s="51" t="s">
        <v>63</v>
      </c>
      <c r="F81" s="70">
        <v>1490</v>
      </c>
      <c r="G81" s="68">
        <v>1460</v>
      </c>
      <c r="H81" s="70">
        <v>1510</v>
      </c>
      <c r="I81" s="70">
        <v>1530</v>
      </c>
      <c r="J81" s="70">
        <v>1550</v>
      </c>
      <c r="K81" s="74">
        <v>1460</v>
      </c>
      <c r="L81" s="68">
        <v>500</v>
      </c>
      <c r="M81" s="71">
        <f>IF(D81="BUY",(K81-F81)*(L81),(F81-K81)*(L81))</f>
        <v>-15000</v>
      </c>
      <c r="N81" s="72">
        <f>M81/(L81)/F81%</f>
        <v>-2.013422818791946</v>
      </c>
    </row>
    <row r="82" spans="1:14" ht="15" customHeight="1">
      <c r="A82" s="68">
        <v>6</v>
      </c>
      <c r="B82" s="69">
        <v>43300</v>
      </c>
      <c r="C82" s="68" t="s">
        <v>23</v>
      </c>
      <c r="D82" s="51" t="s">
        <v>21</v>
      </c>
      <c r="E82" s="51" t="s">
        <v>133</v>
      </c>
      <c r="F82" s="70">
        <v>238</v>
      </c>
      <c r="G82" s="68">
        <v>231</v>
      </c>
      <c r="H82" s="70">
        <v>242</v>
      </c>
      <c r="I82" s="70">
        <v>246</v>
      </c>
      <c r="J82" s="70">
        <v>250</v>
      </c>
      <c r="K82" s="74">
        <v>231</v>
      </c>
      <c r="L82" s="68">
        <v>2000</v>
      </c>
      <c r="M82" s="71">
        <f aca="true" t="shared" si="2" ref="M82:M88">IF(D82="BUY",(K82-F82)*(L82),(F82-K82)*(L82))</f>
        <v>-14000</v>
      </c>
      <c r="N82" s="72">
        <f aca="true" t="shared" si="3" ref="N82:N88">M82/(L82)/F82%</f>
        <v>-2.9411764705882355</v>
      </c>
    </row>
    <row r="83" spans="1:14" ht="15" customHeight="1">
      <c r="A83" s="68">
        <v>7</v>
      </c>
      <c r="B83" s="69">
        <v>43298</v>
      </c>
      <c r="C83" s="68" t="s">
        <v>23</v>
      </c>
      <c r="D83" s="51" t="s">
        <v>21</v>
      </c>
      <c r="E83" s="51" t="s">
        <v>132</v>
      </c>
      <c r="F83" s="70">
        <v>84.5</v>
      </c>
      <c r="G83" s="68">
        <v>81</v>
      </c>
      <c r="H83" s="70">
        <v>86.5</v>
      </c>
      <c r="I83" s="70">
        <v>88.5</v>
      </c>
      <c r="J83" s="70">
        <v>90.5</v>
      </c>
      <c r="K83" s="74">
        <v>88.5</v>
      </c>
      <c r="L83" s="68">
        <v>5500</v>
      </c>
      <c r="M83" s="71">
        <f t="shared" si="2"/>
        <v>22000</v>
      </c>
      <c r="N83" s="72">
        <f t="shared" si="3"/>
        <v>4.733727810650888</v>
      </c>
    </row>
    <row r="84" spans="1:14" ht="15" customHeight="1">
      <c r="A84" s="68">
        <v>8</v>
      </c>
      <c r="B84" s="69">
        <v>43297</v>
      </c>
      <c r="C84" s="68" t="s">
        <v>23</v>
      </c>
      <c r="D84" s="51" t="s">
        <v>53</v>
      </c>
      <c r="E84" s="51" t="s">
        <v>131</v>
      </c>
      <c r="F84" s="70">
        <v>246</v>
      </c>
      <c r="G84" s="68">
        <v>254</v>
      </c>
      <c r="H84" s="70">
        <v>241</v>
      </c>
      <c r="I84" s="70">
        <v>236</v>
      </c>
      <c r="J84" s="70">
        <v>231</v>
      </c>
      <c r="K84" s="74">
        <v>241</v>
      </c>
      <c r="L84" s="68">
        <v>2250</v>
      </c>
      <c r="M84" s="71">
        <f t="shared" si="2"/>
        <v>11250</v>
      </c>
      <c r="N84" s="72">
        <f t="shared" si="3"/>
        <v>2.032520325203252</v>
      </c>
    </row>
    <row r="85" spans="1:14" ht="15" customHeight="1">
      <c r="A85" s="68">
        <v>9</v>
      </c>
      <c r="B85" s="69">
        <v>43291</v>
      </c>
      <c r="C85" s="68" t="s">
        <v>23</v>
      </c>
      <c r="D85" s="51" t="s">
        <v>21</v>
      </c>
      <c r="E85" s="51" t="s">
        <v>92</v>
      </c>
      <c r="F85" s="70">
        <v>266.5</v>
      </c>
      <c r="G85" s="68">
        <v>258</v>
      </c>
      <c r="H85" s="70">
        <v>271</v>
      </c>
      <c r="I85" s="70">
        <v>275</v>
      </c>
      <c r="J85" s="70">
        <v>279</v>
      </c>
      <c r="K85" s="74">
        <v>258</v>
      </c>
      <c r="L85" s="68">
        <v>3000</v>
      </c>
      <c r="M85" s="71">
        <f t="shared" si="2"/>
        <v>-25500</v>
      </c>
      <c r="N85" s="72">
        <f t="shared" si="3"/>
        <v>-3.189493433395872</v>
      </c>
    </row>
    <row r="86" spans="1:14" ht="15" customHeight="1">
      <c r="A86" s="68">
        <v>10</v>
      </c>
      <c r="B86" s="69">
        <v>43290</v>
      </c>
      <c r="C86" s="68" t="s">
        <v>23</v>
      </c>
      <c r="D86" s="51" t="s">
        <v>21</v>
      </c>
      <c r="E86" s="51" t="s">
        <v>131</v>
      </c>
      <c r="F86" s="70">
        <v>275</v>
      </c>
      <c r="G86" s="68">
        <v>269</v>
      </c>
      <c r="H86" s="70">
        <v>279</v>
      </c>
      <c r="I86" s="70">
        <v>283</v>
      </c>
      <c r="J86" s="70">
        <v>287</v>
      </c>
      <c r="K86" s="74">
        <v>278.95</v>
      </c>
      <c r="L86" s="68">
        <v>2250</v>
      </c>
      <c r="M86" s="71">
        <f t="shared" si="2"/>
        <v>8887.499999999975</v>
      </c>
      <c r="N86" s="72">
        <f t="shared" si="3"/>
        <v>1.4363636363636323</v>
      </c>
    </row>
    <row r="87" spans="1:14" ht="15" customHeight="1">
      <c r="A87" s="68">
        <v>11</v>
      </c>
      <c r="B87" s="69">
        <v>43285</v>
      </c>
      <c r="C87" s="68" t="s">
        <v>23</v>
      </c>
      <c r="D87" s="51" t="s">
        <v>21</v>
      </c>
      <c r="E87" s="51" t="s">
        <v>130</v>
      </c>
      <c r="F87" s="70">
        <v>582</v>
      </c>
      <c r="G87" s="68">
        <v>570</v>
      </c>
      <c r="H87" s="70">
        <v>588</v>
      </c>
      <c r="I87" s="70">
        <v>594</v>
      </c>
      <c r="J87" s="70">
        <v>600</v>
      </c>
      <c r="K87" s="74">
        <v>588</v>
      </c>
      <c r="L87" s="68">
        <v>1400</v>
      </c>
      <c r="M87" s="71">
        <f t="shared" si="2"/>
        <v>8400</v>
      </c>
      <c r="N87" s="72">
        <f t="shared" si="3"/>
        <v>1.0309278350515463</v>
      </c>
    </row>
    <row r="88" spans="1:14" ht="15" customHeight="1">
      <c r="A88" s="68">
        <v>12</v>
      </c>
      <c r="B88" s="69">
        <v>43284</v>
      </c>
      <c r="C88" s="68" t="s">
        <v>23</v>
      </c>
      <c r="D88" s="51" t="s">
        <v>21</v>
      </c>
      <c r="E88" s="51" t="s">
        <v>128</v>
      </c>
      <c r="F88" s="70">
        <v>579</v>
      </c>
      <c r="G88" s="68">
        <v>565</v>
      </c>
      <c r="H88" s="70">
        <v>587</v>
      </c>
      <c r="I88" s="70">
        <v>595</v>
      </c>
      <c r="J88" s="70">
        <v>603</v>
      </c>
      <c r="K88" s="74">
        <v>587</v>
      </c>
      <c r="L88" s="68">
        <v>1100</v>
      </c>
      <c r="M88" s="71">
        <f t="shared" si="2"/>
        <v>8800</v>
      </c>
      <c r="N88" s="72">
        <f t="shared" si="3"/>
        <v>1.381692573402418</v>
      </c>
    </row>
    <row r="89" spans="1:14" ht="15" customHeight="1">
      <c r="A89" s="9" t="s">
        <v>25</v>
      </c>
      <c r="B89" s="10"/>
      <c r="C89" s="11"/>
      <c r="D89" s="12"/>
      <c r="E89" s="13"/>
      <c r="F89" s="13"/>
      <c r="G89" s="14"/>
      <c r="H89" s="15"/>
      <c r="I89" s="15"/>
      <c r="J89" s="15"/>
      <c r="K89" s="16"/>
      <c r="L89" s="17"/>
      <c r="M89" s="40"/>
      <c r="N89" s="67"/>
    </row>
    <row r="90" spans="1:12" ht="15" customHeight="1">
      <c r="A90" s="9" t="s">
        <v>26</v>
      </c>
      <c r="B90" s="19"/>
      <c r="C90" s="11"/>
      <c r="D90" s="12"/>
      <c r="E90" s="13"/>
      <c r="F90" s="13"/>
      <c r="G90" s="14"/>
      <c r="H90" s="13"/>
      <c r="I90" s="13"/>
      <c r="J90" s="13"/>
      <c r="K90" s="16"/>
      <c r="L90" s="17"/>
    </row>
    <row r="91" spans="1:15" ht="15" customHeight="1">
      <c r="A91" s="9" t="s">
        <v>26</v>
      </c>
      <c r="B91" s="19"/>
      <c r="C91" s="20"/>
      <c r="D91" s="21"/>
      <c r="E91" s="22"/>
      <c r="F91" s="22"/>
      <c r="G91" s="23"/>
      <c r="H91" s="22"/>
      <c r="I91" s="22"/>
      <c r="J91" s="22"/>
      <c r="K91" s="22"/>
      <c r="L91" s="17"/>
      <c r="M91" s="17"/>
      <c r="O91" s="17"/>
    </row>
    <row r="92" spans="1:14" ht="15" customHeight="1" thickBot="1">
      <c r="A92" s="24"/>
      <c r="B92" s="19"/>
      <c r="C92" s="22"/>
      <c r="D92" s="22"/>
      <c r="E92" s="22"/>
      <c r="F92" s="25"/>
      <c r="G92" s="26"/>
      <c r="H92" s="27" t="s">
        <v>27</v>
      </c>
      <c r="I92" s="27"/>
      <c r="J92" s="28"/>
      <c r="K92" s="28"/>
      <c r="L92" s="17"/>
      <c r="M92" s="63" t="s">
        <v>72</v>
      </c>
      <c r="N92" s="64" t="s">
        <v>68</v>
      </c>
    </row>
    <row r="93" spans="1:12" ht="15" customHeight="1">
      <c r="A93" s="24"/>
      <c r="B93" s="19"/>
      <c r="C93" s="79" t="s">
        <v>28</v>
      </c>
      <c r="D93" s="79"/>
      <c r="E93" s="29">
        <v>12</v>
      </c>
      <c r="F93" s="30">
        <f>F94+F95+F96+F97+F98+F99</f>
        <v>91.66666666666666</v>
      </c>
      <c r="G93" s="31">
        <v>12</v>
      </c>
      <c r="H93" s="32">
        <f>G94/G93%</f>
        <v>66.66666666666667</v>
      </c>
      <c r="I93" s="32"/>
      <c r="J93" s="32"/>
      <c r="L93" s="17"/>
    </row>
    <row r="94" spans="1:14" ht="15" customHeight="1">
      <c r="A94" s="24"/>
      <c r="B94" s="19"/>
      <c r="C94" s="75" t="s">
        <v>29</v>
      </c>
      <c r="D94" s="75"/>
      <c r="E94" s="33">
        <v>8</v>
      </c>
      <c r="F94" s="34">
        <f>(E94/E93)*100</f>
        <v>66.66666666666666</v>
      </c>
      <c r="G94" s="31">
        <v>8</v>
      </c>
      <c r="H94" s="28"/>
      <c r="I94" s="28"/>
      <c r="J94" s="22"/>
      <c r="K94" s="28"/>
      <c r="N94" s="22"/>
    </row>
    <row r="95" spans="1:14" ht="15" customHeight="1">
      <c r="A95" s="35"/>
      <c r="B95" s="19"/>
      <c r="C95" s="75" t="s">
        <v>31</v>
      </c>
      <c r="D95" s="75"/>
      <c r="E95" s="33">
        <v>0</v>
      </c>
      <c r="F95" s="34">
        <f>(E95/E93)*100</f>
        <v>0</v>
      </c>
      <c r="G95" s="36"/>
      <c r="H95" s="31"/>
      <c r="I95" s="31"/>
      <c r="J95" s="22"/>
      <c r="K95" s="28"/>
      <c r="L95" s="17"/>
      <c r="M95" s="22"/>
      <c r="N95" s="20"/>
    </row>
    <row r="96" spans="1:12" ht="15" customHeight="1">
      <c r="A96" s="35"/>
      <c r="B96" s="19"/>
      <c r="C96" s="75" t="s">
        <v>32</v>
      </c>
      <c r="D96" s="75"/>
      <c r="E96" s="33">
        <v>0</v>
      </c>
      <c r="F96" s="34">
        <f>(E96/E93)*100</f>
        <v>0</v>
      </c>
      <c r="G96" s="36"/>
      <c r="H96" s="31"/>
      <c r="I96" s="31"/>
      <c r="J96" s="22"/>
      <c r="K96" s="28"/>
      <c r="L96" s="17"/>
    </row>
    <row r="97" spans="1:12" ht="15" customHeight="1">
      <c r="A97" s="35"/>
      <c r="B97" s="19"/>
      <c r="C97" s="75" t="s">
        <v>33</v>
      </c>
      <c r="D97" s="75"/>
      <c r="E97" s="33">
        <v>3</v>
      </c>
      <c r="F97" s="34">
        <f>(E97/E93)*100</f>
        <v>25</v>
      </c>
      <c r="G97" s="36"/>
      <c r="H97" s="22" t="s">
        <v>34</v>
      </c>
      <c r="I97" s="22"/>
      <c r="J97" s="37"/>
      <c r="K97" s="28"/>
      <c r="L97" s="17"/>
    </row>
    <row r="98" spans="1:14" ht="15" customHeight="1">
      <c r="A98" s="35"/>
      <c r="B98" s="19"/>
      <c r="C98" s="75" t="s">
        <v>35</v>
      </c>
      <c r="D98" s="75"/>
      <c r="E98" s="33">
        <v>0</v>
      </c>
      <c r="F98" s="34">
        <v>0</v>
      </c>
      <c r="G98" s="36"/>
      <c r="H98" s="22"/>
      <c r="I98" s="22"/>
      <c r="J98" s="37"/>
      <c r="K98" s="28"/>
      <c r="L98" s="17"/>
      <c r="M98" s="17"/>
      <c r="N98" s="17"/>
    </row>
    <row r="99" spans="1:14" ht="15" customHeight="1" thickBot="1">
      <c r="A99" s="35"/>
      <c r="B99" s="19"/>
      <c r="C99" s="76" t="s">
        <v>36</v>
      </c>
      <c r="D99" s="76"/>
      <c r="E99" s="38"/>
      <c r="F99" s="39">
        <f>(E99/E93)*100</f>
        <v>0</v>
      </c>
      <c r="G99" s="36"/>
      <c r="H99" s="22"/>
      <c r="I99" s="22"/>
      <c r="N99" s="17"/>
    </row>
    <row r="100" spans="1:14" ht="15" customHeight="1">
      <c r="A100" s="41" t="s">
        <v>37</v>
      </c>
      <c r="B100" s="10"/>
      <c r="C100" s="11"/>
      <c r="D100" s="11"/>
      <c r="E100" s="13"/>
      <c r="F100" s="13"/>
      <c r="G100" s="42"/>
      <c r="H100" s="22"/>
      <c r="I100" s="43"/>
      <c r="J100" s="43"/>
      <c r="K100" s="13"/>
      <c r="L100" s="17"/>
      <c r="M100" s="40"/>
      <c r="N100" s="40"/>
    </row>
    <row r="101" spans="1:14" ht="15" customHeight="1">
      <c r="A101" s="12" t="s">
        <v>38</v>
      </c>
      <c r="B101" s="10"/>
      <c r="C101" s="44"/>
      <c r="D101" s="45"/>
      <c r="E101" s="46"/>
      <c r="F101" s="43"/>
      <c r="G101" s="42"/>
      <c r="H101" s="43"/>
      <c r="I101" s="43"/>
      <c r="J101" s="43"/>
      <c r="K101" s="13"/>
      <c r="L101" s="17"/>
      <c r="M101" s="24"/>
      <c r="N101" s="24"/>
    </row>
    <row r="102" spans="1:14" ht="15" customHeight="1">
      <c r="A102" s="12" t="s">
        <v>39</v>
      </c>
      <c r="B102" s="10"/>
      <c r="C102" s="11"/>
      <c r="D102" s="45"/>
      <c r="E102" s="46"/>
      <c r="F102" s="43"/>
      <c r="G102" s="42"/>
      <c r="H102" s="47"/>
      <c r="I102" s="47"/>
      <c r="J102" s="47"/>
      <c r="L102" s="17"/>
      <c r="M102" s="17"/>
      <c r="N102" s="17"/>
    </row>
    <row r="103" spans="1:14" ht="15" customHeight="1">
      <c r="A103" s="12" t="s">
        <v>40</v>
      </c>
      <c r="B103" s="44"/>
      <c r="C103" s="11"/>
      <c r="D103" s="45"/>
      <c r="E103" s="46"/>
      <c r="F103" s="43"/>
      <c r="G103" s="48"/>
      <c r="H103" s="47"/>
      <c r="I103" s="47"/>
      <c r="J103" s="47"/>
      <c r="K103" s="13"/>
      <c r="L103" s="17"/>
      <c r="M103" s="17"/>
      <c r="N103" s="17"/>
    </row>
    <row r="104" spans="1:14" ht="15" customHeight="1">
      <c r="A104" s="12" t="s">
        <v>41</v>
      </c>
      <c r="B104" s="35"/>
      <c r="C104" s="11"/>
      <c r="D104" s="49"/>
      <c r="E104" s="43"/>
      <c r="F104" s="43"/>
      <c r="G104" s="48"/>
      <c r="H104" s="47"/>
      <c r="I104" s="47"/>
      <c r="J104" s="47"/>
      <c r="K104" s="43"/>
      <c r="L104" s="17"/>
      <c r="N104" s="17"/>
    </row>
    <row r="105" ht="15" customHeight="1" thickBot="1"/>
    <row r="106" spans="1:14" ht="15" customHeight="1" thickBot="1">
      <c r="A106" s="84" t="s">
        <v>0</v>
      </c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</row>
    <row r="107" spans="1:14" ht="15" customHeight="1" thickBot="1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</row>
    <row r="108" spans="1:14" ht="15" customHeight="1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</row>
    <row r="109" spans="1:14" ht="15" customHeight="1">
      <c r="A109" s="85" t="s">
        <v>1</v>
      </c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</row>
    <row r="110" spans="1:14" ht="15" customHeight="1">
      <c r="A110" s="85" t="s">
        <v>2</v>
      </c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</row>
    <row r="111" spans="1:14" ht="15" customHeight="1" thickBot="1">
      <c r="A111" s="86" t="s">
        <v>3</v>
      </c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</row>
    <row r="112" spans="1:14" ht="15" customHeight="1">
      <c r="A112" s="87" t="s">
        <v>125</v>
      </c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</row>
    <row r="113" spans="1:14" ht="15" customHeight="1">
      <c r="A113" s="87" t="s">
        <v>5</v>
      </c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</row>
    <row r="114" spans="1:14" ht="15" customHeight="1">
      <c r="A114" s="82" t="s">
        <v>6</v>
      </c>
      <c r="B114" s="77" t="s">
        <v>7</v>
      </c>
      <c r="C114" s="77" t="s">
        <v>8</v>
      </c>
      <c r="D114" s="82" t="s">
        <v>9</v>
      </c>
      <c r="E114" s="77" t="s">
        <v>10</v>
      </c>
      <c r="F114" s="77" t="s">
        <v>11</v>
      </c>
      <c r="G114" s="77" t="s">
        <v>12</v>
      </c>
      <c r="H114" s="77" t="s">
        <v>13</v>
      </c>
      <c r="I114" s="77" t="s">
        <v>14</v>
      </c>
      <c r="J114" s="77" t="s">
        <v>15</v>
      </c>
      <c r="K114" s="80" t="s">
        <v>16</v>
      </c>
      <c r="L114" s="77" t="s">
        <v>17</v>
      </c>
      <c r="M114" s="77" t="s">
        <v>18</v>
      </c>
      <c r="N114" s="77" t="s">
        <v>19</v>
      </c>
    </row>
    <row r="115" spans="1:14" ht="15" customHeight="1">
      <c r="A115" s="83"/>
      <c r="B115" s="78"/>
      <c r="C115" s="78"/>
      <c r="D115" s="83"/>
      <c r="E115" s="78"/>
      <c r="F115" s="78"/>
      <c r="G115" s="78"/>
      <c r="H115" s="78"/>
      <c r="I115" s="78"/>
      <c r="J115" s="78"/>
      <c r="K115" s="81"/>
      <c r="L115" s="78"/>
      <c r="M115" s="78"/>
      <c r="N115" s="78"/>
    </row>
    <row r="116" spans="1:14" ht="15" customHeight="1">
      <c r="A116" s="68">
        <v>1</v>
      </c>
      <c r="B116" s="69">
        <v>43278</v>
      </c>
      <c r="C116" s="68" t="s">
        <v>23</v>
      </c>
      <c r="D116" s="51" t="s">
        <v>21</v>
      </c>
      <c r="E116" s="51" t="s">
        <v>71</v>
      </c>
      <c r="F116" s="70">
        <v>128</v>
      </c>
      <c r="G116" s="68">
        <v>125</v>
      </c>
      <c r="H116" s="70">
        <v>129.5</v>
      </c>
      <c r="I116" s="70">
        <v>131</v>
      </c>
      <c r="J116" s="70">
        <v>132.5</v>
      </c>
      <c r="K116" s="74">
        <v>125</v>
      </c>
      <c r="L116" s="68">
        <v>7000</v>
      </c>
      <c r="M116" s="71">
        <f aca="true" t="shared" si="4" ref="M116:M121">IF(D116="BUY",(K116-F116)*(L116),(F116-K116)*(L116))</f>
        <v>-21000</v>
      </c>
      <c r="N116" s="72">
        <f aca="true" t="shared" si="5" ref="N116:N121">M116/(L116)/F116%</f>
        <v>-2.34375</v>
      </c>
    </row>
    <row r="117" spans="1:14" ht="15" customHeight="1">
      <c r="A117" s="68">
        <v>2</v>
      </c>
      <c r="B117" s="69">
        <v>43277</v>
      </c>
      <c r="C117" s="68" t="s">
        <v>23</v>
      </c>
      <c r="D117" s="51" t="s">
        <v>21</v>
      </c>
      <c r="E117" s="51" t="s">
        <v>129</v>
      </c>
      <c r="F117" s="70">
        <v>214</v>
      </c>
      <c r="G117" s="68">
        <v>207</v>
      </c>
      <c r="H117" s="70">
        <v>221</v>
      </c>
      <c r="I117" s="70">
        <v>226</v>
      </c>
      <c r="J117" s="70">
        <v>231</v>
      </c>
      <c r="K117" s="74">
        <v>207</v>
      </c>
      <c r="L117" s="68">
        <v>2500</v>
      </c>
      <c r="M117" s="71">
        <f t="shared" si="4"/>
        <v>-17500</v>
      </c>
      <c r="N117" s="72">
        <f t="shared" si="5"/>
        <v>-3.2710280373831773</v>
      </c>
    </row>
    <row r="118" spans="1:14" ht="15" customHeight="1">
      <c r="A118" s="68">
        <v>3</v>
      </c>
      <c r="B118" s="69">
        <v>43273</v>
      </c>
      <c r="C118" s="68" t="s">
        <v>23</v>
      </c>
      <c r="D118" s="51" t="s">
        <v>21</v>
      </c>
      <c r="E118" s="51" t="s">
        <v>128</v>
      </c>
      <c r="F118" s="70">
        <v>564</v>
      </c>
      <c r="G118" s="68">
        <v>550</v>
      </c>
      <c r="H118" s="70">
        <v>572</v>
      </c>
      <c r="I118" s="70">
        <v>580</v>
      </c>
      <c r="J118" s="70">
        <v>588</v>
      </c>
      <c r="K118" s="74">
        <v>572</v>
      </c>
      <c r="L118" s="68">
        <v>1100</v>
      </c>
      <c r="M118" s="71">
        <f t="shared" si="4"/>
        <v>8800</v>
      </c>
      <c r="N118" s="72">
        <f t="shared" si="5"/>
        <v>1.4184397163120568</v>
      </c>
    </row>
    <row r="119" spans="1:14" ht="15" customHeight="1">
      <c r="A119" s="68">
        <v>4</v>
      </c>
      <c r="B119" s="69">
        <v>43269</v>
      </c>
      <c r="C119" s="68" t="s">
        <v>23</v>
      </c>
      <c r="D119" s="51" t="s">
        <v>21</v>
      </c>
      <c r="E119" s="51" t="s">
        <v>57</v>
      </c>
      <c r="F119" s="70">
        <v>629</v>
      </c>
      <c r="G119" s="68">
        <v>615</v>
      </c>
      <c r="H119" s="70">
        <v>636</v>
      </c>
      <c r="I119" s="70">
        <v>643</v>
      </c>
      <c r="J119" s="70">
        <v>650</v>
      </c>
      <c r="K119" s="74">
        <v>612</v>
      </c>
      <c r="L119" s="68">
        <v>1500</v>
      </c>
      <c r="M119" s="71">
        <f t="shared" si="4"/>
        <v>-25500</v>
      </c>
      <c r="N119" s="72">
        <f t="shared" si="5"/>
        <v>-2.7027027027027026</v>
      </c>
    </row>
    <row r="120" spans="1:14" ht="15" customHeight="1">
      <c r="A120" s="68">
        <v>5</v>
      </c>
      <c r="B120" s="69">
        <v>43265</v>
      </c>
      <c r="C120" s="68" t="s">
        <v>23</v>
      </c>
      <c r="D120" s="51" t="s">
        <v>21</v>
      </c>
      <c r="E120" s="51" t="s">
        <v>127</v>
      </c>
      <c r="F120" s="70">
        <v>625</v>
      </c>
      <c r="G120" s="68">
        <v>608</v>
      </c>
      <c r="H120" s="70">
        <v>635</v>
      </c>
      <c r="I120" s="70">
        <v>645</v>
      </c>
      <c r="J120" s="70">
        <v>655</v>
      </c>
      <c r="K120" s="74">
        <v>608</v>
      </c>
      <c r="L120" s="68">
        <v>800</v>
      </c>
      <c r="M120" s="71">
        <f t="shared" si="4"/>
        <v>-13600</v>
      </c>
      <c r="N120" s="72">
        <f t="shared" si="5"/>
        <v>-2.72</v>
      </c>
    </row>
    <row r="121" spans="1:14" ht="15" customHeight="1">
      <c r="A121" s="68">
        <v>6</v>
      </c>
      <c r="B121" s="69">
        <v>43264</v>
      </c>
      <c r="C121" s="68" t="s">
        <v>23</v>
      </c>
      <c r="D121" s="51" t="s">
        <v>21</v>
      </c>
      <c r="E121" s="51" t="s">
        <v>98</v>
      </c>
      <c r="F121" s="70">
        <v>160</v>
      </c>
      <c r="G121" s="68">
        <v>150</v>
      </c>
      <c r="H121" s="70">
        <v>166</v>
      </c>
      <c r="I121" s="70">
        <v>172</v>
      </c>
      <c r="J121" s="70">
        <v>178</v>
      </c>
      <c r="K121" s="74">
        <v>165.7</v>
      </c>
      <c r="L121" s="68">
        <v>1500</v>
      </c>
      <c r="M121" s="71">
        <f t="shared" si="4"/>
        <v>8549.999999999984</v>
      </c>
      <c r="N121" s="72">
        <f t="shared" si="5"/>
        <v>3.5624999999999933</v>
      </c>
    </row>
    <row r="122" spans="1:14" ht="15" customHeight="1">
      <c r="A122" s="68">
        <v>7</v>
      </c>
      <c r="B122" s="69">
        <v>43263</v>
      </c>
      <c r="C122" s="68" t="s">
        <v>23</v>
      </c>
      <c r="D122" s="51" t="s">
        <v>21</v>
      </c>
      <c r="E122" s="51" t="s">
        <v>109</v>
      </c>
      <c r="F122" s="70">
        <v>78</v>
      </c>
      <c r="G122" s="68">
        <v>75</v>
      </c>
      <c r="H122" s="70">
        <v>79.5</v>
      </c>
      <c r="I122" s="70">
        <v>81</v>
      </c>
      <c r="J122" s="70">
        <v>82.5</v>
      </c>
      <c r="K122" s="74">
        <v>79.5</v>
      </c>
      <c r="L122" s="68">
        <v>7500</v>
      </c>
      <c r="M122" s="71">
        <f aca="true" t="shared" si="6" ref="M122:M127">IF(D122="BUY",(K122-F122)*(L122),(F122-K122)*(L122))</f>
        <v>11250</v>
      </c>
      <c r="N122" s="72">
        <f aca="true" t="shared" si="7" ref="N122:N127">M122/(L122)/F122%</f>
        <v>1.923076923076923</v>
      </c>
    </row>
    <row r="123" spans="1:14" ht="15" customHeight="1">
      <c r="A123" s="68">
        <v>8</v>
      </c>
      <c r="B123" s="69">
        <v>43263</v>
      </c>
      <c r="C123" s="68" t="s">
        <v>23</v>
      </c>
      <c r="D123" s="51" t="s">
        <v>21</v>
      </c>
      <c r="E123" s="51" t="s">
        <v>126</v>
      </c>
      <c r="F123" s="70">
        <v>88.5</v>
      </c>
      <c r="G123" s="68">
        <v>86.5</v>
      </c>
      <c r="H123" s="70">
        <v>89.5</v>
      </c>
      <c r="I123" s="70">
        <v>90.5</v>
      </c>
      <c r="J123" s="70">
        <v>91.5</v>
      </c>
      <c r="K123" s="74">
        <v>89.5</v>
      </c>
      <c r="L123" s="68">
        <v>12000</v>
      </c>
      <c r="M123" s="71">
        <f t="shared" si="6"/>
        <v>12000</v>
      </c>
      <c r="N123" s="72">
        <f t="shared" si="7"/>
        <v>1.1299435028248588</v>
      </c>
    </row>
    <row r="124" spans="1:14" ht="15" customHeight="1">
      <c r="A124" s="68">
        <v>9</v>
      </c>
      <c r="B124" s="69">
        <v>43258</v>
      </c>
      <c r="C124" s="68" t="s">
        <v>23</v>
      </c>
      <c r="D124" s="51" t="s">
        <v>21</v>
      </c>
      <c r="E124" s="51" t="s">
        <v>107</v>
      </c>
      <c r="F124" s="70">
        <v>60.5</v>
      </c>
      <c r="G124" s="68">
        <v>58.5</v>
      </c>
      <c r="H124" s="70">
        <v>61.5</v>
      </c>
      <c r="I124" s="70">
        <v>62.5</v>
      </c>
      <c r="J124" s="70">
        <v>63.5</v>
      </c>
      <c r="K124" s="74">
        <v>61.5</v>
      </c>
      <c r="L124" s="68">
        <v>10000</v>
      </c>
      <c r="M124" s="71">
        <f t="shared" si="6"/>
        <v>10000</v>
      </c>
      <c r="N124" s="72">
        <f t="shared" si="7"/>
        <v>1.6528925619834711</v>
      </c>
    </row>
    <row r="125" spans="1:14" ht="15" customHeight="1">
      <c r="A125" s="68">
        <v>10</v>
      </c>
      <c r="B125" s="69">
        <v>43257</v>
      </c>
      <c r="C125" s="68" t="s">
        <v>23</v>
      </c>
      <c r="D125" s="51" t="s">
        <v>21</v>
      </c>
      <c r="E125" s="51" t="s">
        <v>80</v>
      </c>
      <c r="F125" s="70">
        <v>583</v>
      </c>
      <c r="G125" s="68">
        <v>565</v>
      </c>
      <c r="H125" s="70">
        <v>593</v>
      </c>
      <c r="I125" s="70">
        <v>603</v>
      </c>
      <c r="J125" s="70">
        <v>613</v>
      </c>
      <c r="K125" s="74">
        <v>603</v>
      </c>
      <c r="L125" s="68">
        <v>1061</v>
      </c>
      <c r="M125" s="71">
        <f t="shared" si="6"/>
        <v>21220</v>
      </c>
      <c r="N125" s="72">
        <f t="shared" si="7"/>
        <v>3.4305317324185247</v>
      </c>
    </row>
    <row r="126" spans="1:14" ht="15" customHeight="1">
      <c r="A126" s="68">
        <v>11</v>
      </c>
      <c r="B126" s="69">
        <v>43256</v>
      </c>
      <c r="C126" s="68" t="s">
        <v>23</v>
      </c>
      <c r="D126" s="51" t="s">
        <v>21</v>
      </c>
      <c r="E126" s="51" t="s">
        <v>71</v>
      </c>
      <c r="F126" s="70">
        <v>145</v>
      </c>
      <c r="G126" s="68">
        <v>142</v>
      </c>
      <c r="H126" s="70">
        <v>146.5</v>
      </c>
      <c r="I126" s="70">
        <v>148</v>
      </c>
      <c r="J126" s="70">
        <v>149.5</v>
      </c>
      <c r="K126" s="74">
        <v>146.5</v>
      </c>
      <c r="L126" s="68">
        <v>7000</v>
      </c>
      <c r="M126" s="71">
        <f t="shared" si="6"/>
        <v>10500</v>
      </c>
      <c r="N126" s="72">
        <f t="shared" si="7"/>
        <v>1.0344827586206897</v>
      </c>
    </row>
    <row r="127" spans="1:14" ht="15" customHeight="1">
      <c r="A127" s="68">
        <v>12</v>
      </c>
      <c r="B127" s="69">
        <v>43255</v>
      </c>
      <c r="C127" s="68" t="s">
        <v>23</v>
      </c>
      <c r="D127" s="51" t="s">
        <v>21</v>
      </c>
      <c r="E127" s="51" t="s">
        <v>126</v>
      </c>
      <c r="F127" s="70">
        <v>75</v>
      </c>
      <c r="G127" s="68">
        <v>73</v>
      </c>
      <c r="H127" s="70">
        <v>76</v>
      </c>
      <c r="I127" s="70">
        <v>77</v>
      </c>
      <c r="J127" s="70">
        <v>78</v>
      </c>
      <c r="K127" s="74">
        <v>76</v>
      </c>
      <c r="L127" s="68">
        <v>10000</v>
      </c>
      <c r="M127" s="71">
        <f t="shared" si="6"/>
        <v>10000</v>
      </c>
      <c r="N127" s="72">
        <f t="shared" si="7"/>
        <v>1.3333333333333333</v>
      </c>
    </row>
    <row r="128" spans="1:14" ht="15" customHeight="1">
      <c r="A128" s="9" t="s">
        <v>25</v>
      </c>
      <c r="B128" s="10"/>
      <c r="C128" s="11"/>
      <c r="D128" s="12"/>
      <c r="E128" s="13"/>
      <c r="F128" s="13"/>
      <c r="G128" s="14"/>
      <c r="H128" s="15"/>
      <c r="I128" s="15"/>
      <c r="J128" s="15"/>
      <c r="K128" s="16"/>
      <c r="L128" s="17"/>
      <c r="M128" s="40"/>
      <c r="N128" s="67"/>
    </row>
    <row r="129" spans="1:12" ht="15" customHeight="1">
      <c r="A129" s="9" t="s">
        <v>26</v>
      </c>
      <c r="B129" s="19"/>
      <c r="C129" s="11"/>
      <c r="D129" s="12"/>
      <c r="E129" s="13"/>
      <c r="F129" s="13"/>
      <c r="G129" s="14"/>
      <c r="H129" s="13"/>
      <c r="I129" s="13"/>
      <c r="J129" s="13"/>
      <c r="K129" s="16"/>
      <c r="L129" s="17"/>
    </row>
    <row r="130" spans="1:14" ht="15" customHeight="1">
      <c r="A130" s="9" t="s">
        <v>26</v>
      </c>
      <c r="B130" s="19"/>
      <c r="C130" s="20"/>
      <c r="D130" s="21"/>
      <c r="E130" s="22"/>
      <c r="F130" s="22"/>
      <c r="G130" s="23"/>
      <c r="H130" s="22"/>
      <c r="I130" s="22"/>
      <c r="J130" s="22"/>
      <c r="K130" s="22"/>
      <c r="L130" s="17"/>
      <c r="M130" s="17"/>
      <c r="N130" s="17"/>
    </row>
    <row r="131" spans="1:14" ht="15" customHeight="1" thickBot="1">
      <c r="A131" s="24"/>
      <c r="B131" s="19"/>
      <c r="C131" s="22"/>
      <c r="D131" s="22"/>
      <c r="E131" s="22"/>
      <c r="F131" s="25"/>
      <c r="G131" s="26"/>
      <c r="H131" s="27" t="s">
        <v>27</v>
      </c>
      <c r="I131" s="27"/>
      <c r="J131" s="28"/>
      <c r="K131" s="28"/>
      <c r="L131" s="17"/>
      <c r="M131" s="63" t="s">
        <v>72</v>
      </c>
      <c r="N131" s="64" t="s">
        <v>68</v>
      </c>
    </row>
    <row r="132" spans="1:12" ht="15" customHeight="1">
      <c r="A132" s="24"/>
      <c r="B132" s="19"/>
      <c r="C132" s="79" t="s">
        <v>28</v>
      </c>
      <c r="D132" s="79"/>
      <c r="E132" s="29">
        <v>12</v>
      </c>
      <c r="F132" s="30">
        <f>F133+F134+F135+F136+F137+F138</f>
        <v>99.99999999999999</v>
      </c>
      <c r="G132" s="31">
        <v>12</v>
      </c>
      <c r="H132" s="32">
        <f>G133/G132%</f>
        <v>33.333333333333336</v>
      </c>
      <c r="I132" s="32"/>
      <c r="J132" s="32"/>
      <c r="L132" s="17"/>
    </row>
    <row r="133" spans="1:14" ht="15" customHeight="1">
      <c r="A133" s="24"/>
      <c r="B133" s="19"/>
      <c r="C133" s="75" t="s">
        <v>29</v>
      </c>
      <c r="D133" s="75"/>
      <c r="E133" s="33">
        <v>8</v>
      </c>
      <c r="F133" s="34">
        <f>(E133/E132)*100</f>
        <v>66.66666666666666</v>
      </c>
      <c r="G133" s="31">
        <v>4</v>
      </c>
      <c r="H133" s="28"/>
      <c r="I133" s="28"/>
      <c r="J133" s="22"/>
      <c r="K133" s="28"/>
      <c r="M133" s="22"/>
      <c r="N133" s="22"/>
    </row>
    <row r="134" spans="1:14" ht="15" customHeight="1">
      <c r="A134" s="35"/>
      <c r="B134" s="19"/>
      <c r="C134" s="75" t="s">
        <v>31</v>
      </c>
      <c r="D134" s="75"/>
      <c r="E134" s="33">
        <v>0</v>
      </c>
      <c r="F134" s="34">
        <f>(E134/E132)*100</f>
        <v>0</v>
      </c>
      <c r="G134" s="36"/>
      <c r="H134" s="31"/>
      <c r="I134" s="31"/>
      <c r="J134" s="22"/>
      <c r="K134" s="28"/>
      <c r="L134" s="17"/>
      <c r="M134" s="20"/>
      <c r="N134" s="20"/>
    </row>
    <row r="135" spans="1:14" ht="15" customHeight="1">
      <c r="A135" s="35"/>
      <c r="B135" s="19"/>
      <c r="C135" s="75" t="s">
        <v>32</v>
      </c>
      <c r="D135" s="75"/>
      <c r="E135" s="33">
        <v>0</v>
      </c>
      <c r="F135" s="34">
        <f>(E135/E132)*100</f>
        <v>0</v>
      </c>
      <c r="G135" s="36"/>
      <c r="H135" s="31"/>
      <c r="I135" s="31"/>
      <c r="J135" s="22"/>
      <c r="K135" s="28"/>
      <c r="L135" s="17"/>
      <c r="M135" s="17"/>
      <c r="N135" s="17"/>
    </row>
    <row r="136" spans="1:13" ht="15" customHeight="1">
      <c r="A136" s="35"/>
      <c r="B136" s="19"/>
      <c r="C136" s="75" t="s">
        <v>33</v>
      </c>
      <c r="D136" s="75"/>
      <c r="E136" s="33">
        <v>4</v>
      </c>
      <c r="F136" s="34">
        <f>(E136/E132)*100</f>
        <v>33.33333333333333</v>
      </c>
      <c r="G136" s="36"/>
      <c r="H136" s="22" t="s">
        <v>34</v>
      </c>
      <c r="I136" s="22"/>
      <c r="J136" s="37"/>
      <c r="K136" s="28"/>
      <c r="L136" s="17"/>
      <c r="M136" s="17"/>
    </row>
    <row r="137" spans="1:14" ht="15" customHeight="1">
      <c r="A137" s="35"/>
      <c r="B137" s="19"/>
      <c r="C137" s="75" t="s">
        <v>35</v>
      </c>
      <c r="D137" s="75"/>
      <c r="E137" s="33">
        <v>0</v>
      </c>
      <c r="F137" s="34">
        <v>0</v>
      </c>
      <c r="G137" s="36"/>
      <c r="H137" s="22"/>
      <c r="I137" s="22"/>
      <c r="J137" s="37"/>
      <c r="K137" s="28"/>
      <c r="L137" s="17"/>
      <c r="M137" s="17"/>
      <c r="N137" s="17"/>
    </row>
    <row r="138" spans="1:14" ht="15" customHeight="1" thickBot="1">
      <c r="A138" s="35"/>
      <c r="B138" s="19"/>
      <c r="C138" s="76" t="s">
        <v>36</v>
      </c>
      <c r="D138" s="76"/>
      <c r="E138" s="38"/>
      <c r="F138" s="39">
        <f>(E138/E132)*100</f>
        <v>0</v>
      </c>
      <c r="G138" s="36"/>
      <c r="H138" s="22"/>
      <c r="I138" s="22"/>
      <c r="M138" s="17"/>
      <c r="N138" s="17"/>
    </row>
    <row r="139" spans="1:14" ht="15" customHeight="1">
      <c r="A139" s="41" t="s">
        <v>37</v>
      </c>
      <c r="B139" s="10"/>
      <c r="C139" s="11"/>
      <c r="D139" s="11"/>
      <c r="E139" s="13"/>
      <c r="F139" s="13"/>
      <c r="G139" s="42"/>
      <c r="H139" s="43"/>
      <c r="I139" s="43"/>
      <c r="J139" s="43"/>
      <c r="K139" s="13"/>
      <c r="L139" s="17"/>
      <c r="M139" s="40"/>
      <c r="N139" s="40"/>
    </row>
    <row r="140" spans="1:14" ht="15" customHeight="1">
      <c r="A140" s="12" t="s">
        <v>38</v>
      </c>
      <c r="B140" s="10"/>
      <c r="C140" s="44"/>
      <c r="D140" s="45"/>
      <c r="E140" s="46"/>
      <c r="F140" s="43"/>
      <c r="G140" s="42"/>
      <c r="H140" s="43"/>
      <c r="I140" s="43"/>
      <c r="J140" s="43"/>
      <c r="K140" s="13"/>
      <c r="L140" s="17"/>
      <c r="M140" s="24"/>
      <c r="N140" s="24"/>
    </row>
    <row r="141" spans="1:14" ht="15" customHeight="1">
      <c r="A141" s="12" t="s">
        <v>39</v>
      </c>
      <c r="B141" s="10"/>
      <c r="C141" s="11"/>
      <c r="D141" s="45"/>
      <c r="E141" s="46"/>
      <c r="F141" s="43"/>
      <c r="G141" s="42"/>
      <c r="H141" s="47"/>
      <c r="I141" s="47"/>
      <c r="J141" s="47"/>
      <c r="K141" s="13"/>
      <c r="L141" s="17"/>
      <c r="M141" s="17"/>
      <c r="N141" s="17"/>
    </row>
    <row r="142" spans="1:14" ht="15" customHeight="1">
      <c r="A142" s="12" t="s">
        <v>40</v>
      </c>
      <c r="B142" s="44"/>
      <c r="C142" s="11"/>
      <c r="D142" s="45"/>
      <c r="E142" s="46"/>
      <c r="F142" s="43"/>
      <c r="G142" s="48"/>
      <c r="H142" s="47"/>
      <c r="I142" s="47"/>
      <c r="J142" s="47"/>
      <c r="K142" s="13"/>
      <c r="L142" s="17"/>
      <c r="M142" s="17"/>
      <c r="N142" s="17"/>
    </row>
    <row r="143" spans="1:14" ht="15" customHeight="1">
      <c r="A143" s="12" t="s">
        <v>41</v>
      </c>
      <c r="B143" s="35"/>
      <c r="C143" s="11"/>
      <c r="D143" s="49"/>
      <c r="E143" s="43"/>
      <c r="F143" s="43"/>
      <c r="G143" s="48"/>
      <c r="H143" s="47"/>
      <c r="I143" s="47"/>
      <c r="J143" s="47"/>
      <c r="K143" s="43"/>
      <c r="L143" s="17"/>
      <c r="M143" s="17"/>
      <c r="N143" s="17"/>
    </row>
    <row r="144" ht="15" customHeight="1" thickBot="1"/>
    <row r="145" spans="1:14" ht="15" customHeight="1" thickBot="1">
      <c r="A145" s="84" t="s">
        <v>0</v>
      </c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</row>
    <row r="146" spans="1:14" ht="15" customHeight="1" thickBot="1">
      <c r="A146" s="84"/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</row>
    <row r="147" spans="1:14" ht="15" customHeight="1">
      <c r="A147" s="84"/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</row>
    <row r="148" spans="1:14" ht="15" customHeight="1">
      <c r="A148" s="85" t="s">
        <v>1</v>
      </c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</row>
    <row r="149" spans="1:14" ht="15" customHeight="1">
      <c r="A149" s="85" t="s">
        <v>2</v>
      </c>
      <c r="B149" s="85"/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</row>
    <row r="150" spans="1:14" ht="15" customHeight="1" thickBot="1">
      <c r="A150" s="86" t="s">
        <v>3</v>
      </c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</row>
    <row r="151" spans="1:14" ht="15" customHeight="1">
      <c r="A151" s="87" t="s">
        <v>117</v>
      </c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</row>
    <row r="152" spans="1:14" ht="15" customHeight="1">
      <c r="A152" s="87" t="s">
        <v>5</v>
      </c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</row>
    <row r="153" spans="1:14" ht="15" customHeight="1">
      <c r="A153" s="82" t="s">
        <v>6</v>
      </c>
      <c r="B153" s="77" t="s">
        <v>7</v>
      </c>
      <c r="C153" s="77" t="s">
        <v>8</v>
      </c>
      <c r="D153" s="82" t="s">
        <v>9</v>
      </c>
      <c r="E153" s="77" t="s">
        <v>10</v>
      </c>
      <c r="F153" s="77" t="s">
        <v>11</v>
      </c>
      <c r="G153" s="77" t="s">
        <v>12</v>
      </c>
      <c r="H153" s="77" t="s">
        <v>13</v>
      </c>
      <c r="I153" s="77" t="s">
        <v>14</v>
      </c>
      <c r="J153" s="77" t="s">
        <v>15</v>
      </c>
      <c r="K153" s="80" t="s">
        <v>16</v>
      </c>
      <c r="L153" s="77" t="s">
        <v>17</v>
      </c>
      <c r="M153" s="77" t="s">
        <v>18</v>
      </c>
      <c r="N153" s="77" t="s">
        <v>19</v>
      </c>
    </row>
    <row r="154" spans="1:14" ht="15" customHeight="1">
      <c r="A154" s="83"/>
      <c r="B154" s="78"/>
      <c r="C154" s="78"/>
      <c r="D154" s="83"/>
      <c r="E154" s="78"/>
      <c r="F154" s="78"/>
      <c r="G154" s="78"/>
      <c r="H154" s="78"/>
      <c r="I154" s="78"/>
      <c r="J154" s="78"/>
      <c r="K154" s="81"/>
      <c r="L154" s="78"/>
      <c r="M154" s="78"/>
      <c r="N154" s="78"/>
    </row>
    <row r="155" spans="1:14" ht="15" customHeight="1">
      <c r="A155" s="68">
        <v>1</v>
      </c>
      <c r="B155" s="69">
        <v>43251</v>
      </c>
      <c r="C155" s="68" t="s">
        <v>23</v>
      </c>
      <c r="D155" s="51" t="s">
        <v>21</v>
      </c>
      <c r="E155" s="51" t="s">
        <v>52</v>
      </c>
      <c r="F155" s="70">
        <v>344</v>
      </c>
      <c r="G155" s="68">
        <v>335</v>
      </c>
      <c r="H155" s="70">
        <v>349</v>
      </c>
      <c r="I155" s="70">
        <v>354</v>
      </c>
      <c r="J155" s="70">
        <v>359</v>
      </c>
      <c r="K155" s="74">
        <v>349</v>
      </c>
      <c r="L155" s="68">
        <v>1750</v>
      </c>
      <c r="M155" s="71">
        <f aca="true" t="shared" si="8" ref="M155:M163">IF(D155="BUY",(K155-F155)*(L155),(F155-K155)*(L155))</f>
        <v>8750</v>
      </c>
      <c r="N155" s="72">
        <f aca="true" t="shared" si="9" ref="N155:N163">M155/(L155)/F155%</f>
        <v>1.4534883720930232</v>
      </c>
    </row>
    <row r="156" spans="1:14" ht="15" customHeight="1">
      <c r="A156" s="68">
        <v>2</v>
      </c>
      <c r="B156" s="69">
        <v>43250</v>
      </c>
      <c r="C156" s="68" t="s">
        <v>23</v>
      </c>
      <c r="D156" s="51" t="s">
        <v>21</v>
      </c>
      <c r="E156" s="51" t="s">
        <v>75</v>
      </c>
      <c r="F156" s="70">
        <v>134</v>
      </c>
      <c r="G156" s="68">
        <v>129</v>
      </c>
      <c r="H156" s="70">
        <v>137</v>
      </c>
      <c r="I156" s="70">
        <v>140</v>
      </c>
      <c r="J156" s="70">
        <v>143</v>
      </c>
      <c r="K156" s="74">
        <v>130</v>
      </c>
      <c r="L156" s="68">
        <v>3500</v>
      </c>
      <c r="M156" s="71">
        <f t="shared" si="8"/>
        <v>-14000</v>
      </c>
      <c r="N156" s="72">
        <f t="shared" si="9"/>
        <v>-2.9850746268656714</v>
      </c>
    </row>
    <row r="157" spans="1:14" ht="15" customHeight="1">
      <c r="A157" s="68">
        <v>3</v>
      </c>
      <c r="B157" s="69">
        <v>43248</v>
      </c>
      <c r="C157" s="68" t="s">
        <v>23</v>
      </c>
      <c r="D157" s="51" t="s">
        <v>21</v>
      </c>
      <c r="E157" s="51" t="s">
        <v>124</v>
      </c>
      <c r="F157" s="70">
        <v>500</v>
      </c>
      <c r="G157" s="68">
        <v>485</v>
      </c>
      <c r="H157" s="70">
        <v>510</v>
      </c>
      <c r="I157" s="70">
        <v>520</v>
      </c>
      <c r="J157" s="70">
        <v>530</v>
      </c>
      <c r="K157" s="74">
        <v>485</v>
      </c>
      <c r="L157" s="68">
        <v>1100</v>
      </c>
      <c r="M157" s="71">
        <f t="shared" si="8"/>
        <v>-16500</v>
      </c>
      <c r="N157" s="72">
        <f t="shared" si="9"/>
        <v>-3</v>
      </c>
    </row>
    <row r="158" spans="1:14" ht="15" customHeight="1">
      <c r="A158" s="68">
        <v>4</v>
      </c>
      <c r="B158" s="69">
        <v>43248</v>
      </c>
      <c r="C158" s="68" t="s">
        <v>23</v>
      </c>
      <c r="D158" s="51" t="s">
        <v>21</v>
      </c>
      <c r="E158" s="51" t="s">
        <v>24</v>
      </c>
      <c r="F158" s="70">
        <v>88.5</v>
      </c>
      <c r="G158" s="68">
        <v>83</v>
      </c>
      <c r="H158" s="70">
        <v>92</v>
      </c>
      <c r="I158" s="70">
        <v>95</v>
      </c>
      <c r="J158" s="70">
        <v>98</v>
      </c>
      <c r="K158" s="74">
        <v>83</v>
      </c>
      <c r="L158" s="68">
        <v>3500</v>
      </c>
      <c r="M158" s="71">
        <f t="shared" si="8"/>
        <v>-19250</v>
      </c>
      <c r="N158" s="72">
        <f t="shared" si="9"/>
        <v>-6.214689265536723</v>
      </c>
    </row>
    <row r="159" spans="1:14" ht="15" customHeight="1">
      <c r="A159" s="68">
        <v>5</v>
      </c>
      <c r="B159" s="69">
        <v>43245</v>
      </c>
      <c r="C159" s="68" t="s">
        <v>23</v>
      </c>
      <c r="D159" s="51" t="s">
        <v>21</v>
      </c>
      <c r="E159" s="51" t="s">
        <v>123</v>
      </c>
      <c r="F159" s="70">
        <v>391</v>
      </c>
      <c r="G159" s="68">
        <v>375</v>
      </c>
      <c r="H159" s="70">
        <v>401</v>
      </c>
      <c r="I159" s="70">
        <v>411</v>
      </c>
      <c r="J159" s="70">
        <v>421</v>
      </c>
      <c r="K159" s="74">
        <v>401</v>
      </c>
      <c r="L159" s="68">
        <v>750</v>
      </c>
      <c r="M159" s="71">
        <f t="shared" si="8"/>
        <v>7500</v>
      </c>
      <c r="N159" s="72">
        <f t="shared" si="9"/>
        <v>2.557544757033248</v>
      </c>
    </row>
    <row r="160" spans="1:14" ht="15" customHeight="1">
      <c r="A160" s="68">
        <v>6</v>
      </c>
      <c r="B160" s="69">
        <v>43244</v>
      </c>
      <c r="C160" s="68" t="s">
        <v>23</v>
      </c>
      <c r="D160" s="51" t="s">
        <v>21</v>
      </c>
      <c r="E160" s="51" t="s">
        <v>92</v>
      </c>
      <c r="F160" s="70">
        <v>266.5</v>
      </c>
      <c r="G160" s="68">
        <v>261</v>
      </c>
      <c r="H160" s="70">
        <v>269</v>
      </c>
      <c r="I160" s="70">
        <v>272</v>
      </c>
      <c r="J160" s="70">
        <v>275</v>
      </c>
      <c r="K160" s="74">
        <v>269</v>
      </c>
      <c r="L160" s="68">
        <v>3000</v>
      </c>
      <c r="M160" s="71">
        <f t="shared" si="8"/>
        <v>7500</v>
      </c>
      <c r="N160" s="72">
        <f t="shared" si="9"/>
        <v>0.9380863039399625</v>
      </c>
    </row>
    <row r="161" spans="1:14" ht="15" customHeight="1">
      <c r="A161" s="68">
        <v>7</v>
      </c>
      <c r="B161" s="69">
        <v>43243</v>
      </c>
      <c r="C161" s="68" t="s">
        <v>23</v>
      </c>
      <c r="D161" s="51" t="s">
        <v>21</v>
      </c>
      <c r="E161" s="51" t="s">
        <v>107</v>
      </c>
      <c r="F161" s="70">
        <v>68</v>
      </c>
      <c r="G161" s="68">
        <v>66</v>
      </c>
      <c r="H161" s="70">
        <v>69</v>
      </c>
      <c r="I161" s="70">
        <v>70</v>
      </c>
      <c r="J161" s="70">
        <v>71</v>
      </c>
      <c r="K161" s="74">
        <v>66</v>
      </c>
      <c r="L161" s="68">
        <v>10000</v>
      </c>
      <c r="M161" s="71">
        <f t="shared" si="8"/>
        <v>-20000</v>
      </c>
      <c r="N161" s="72">
        <f t="shared" si="9"/>
        <v>-2.941176470588235</v>
      </c>
    </row>
    <row r="162" spans="1:14" ht="15" customHeight="1">
      <c r="A162" s="68">
        <v>8</v>
      </c>
      <c r="B162" s="69">
        <v>43242</v>
      </c>
      <c r="C162" s="68" t="s">
        <v>23</v>
      </c>
      <c r="D162" s="51" t="s">
        <v>21</v>
      </c>
      <c r="E162" s="51" t="s">
        <v>71</v>
      </c>
      <c r="F162" s="70">
        <v>139</v>
      </c>
      <c r="G162" s="68">
        <v>136</v>
      </c>
      <c r="H162" s="70">
        <v>140.5</v>
      </c>
      <c r="I162" s="70">
        <v>142</v>
      </c>
      <c r="J162" s="70">
        <v>143.5</v>
      </c>
      <c r="K162" s="74">
        <v>143.5</v>
      </c>
      <c r="L162" s="68">
        <v>7000</v>
      </c>
      <c r="M162" s="71">
        <f t="shared" si="8"/>
        <v>31500</v>
      </c>
      <c r="N162" s="72">
        <f t="shared" si="9"/>
        <v>3.2374100719424463</v>
      </c>
    </row>
    <row r="163" spans="1:14" ht="15" customHeight="1">
      <c r="A163" s="68">
        <v>9</v>
      </c>
      <c r="B163" s="69">
        <v>43241</v>
      </c>
      <c r="C163" s="68" t="s">
        <v>23</v>
      </c>
      <c r="D163" s="51" t="s">
        <v>21</v>
      </c>
      <c r="E163" s="51" t="s">
        <v>122</v>
      </c>
      <c r="F163" s="70">
        <v>1170</v>
      </c>
      <c r="G163" s="68">
        <v>1152</v>
      </c>
      <c r="H163" s="70">
        <v>1180</v>
      </c>
      <c r="I163" s="70">
        <v>1190</v>
      </c>
      <c r="J163" s="70">
        <v>1200</v>
      </c>
      <c r="K163" s="74">
        <v>1200</v>
      </c>
      <c r="L163" s="68">
        <v>800</v>
      </c>
      <c r="M163" s="71">
        <f t="shared" si="8"/>
        <v>24000</v>
      </c>
      <c r="N163" s="72">
        <f t="shared" si="9"/>
        <v>2.5641025641025643</v>
      </c>
    </row>
    <row r="164" spans="1:14" ht="15" customHeight="1">
      <c r="A164" s="68">
        <v>10</v>
      </c>
      <c r="B164" s="69">
        <v>43237</v>
      </c>
      <c r="C164" s="68" t="s">
        <v>23</v>
      </c>
      <c r="D164" s="51" t="s">
        <v>21</v>
      </c>
      <c r="E164" s="51" t="s">
        <v>120</v>
      </c>
      <c r="F164" s="70">
        <v>225</v>
      </c>
      <c r="G164" s="68">
        <v>219</v>
      </c>
      <c r="H164" s="70">
        <v>228</v>
      </c>
      <c r="I164" s="70">
        <v>231</v>
      </c>
      <c r="J164" s="70">
        <v>234</v>
      </c>
      <c r="K164" s="74">
        <v>219</v>
      </c>
      <c r="L164" s="68">
        <v>3000</v>
      </c>
      <c r="M164" s="71">
        <f aca="true" t="shared" si="10" ref="M164:M170">IF(D164="BUY",(K164-F164)*(L164),(F164-K164)*(L164))</f>
        <v>-18000</v>
      </c>
      <c r="N164" s="72">
        <f aca="true" t="shared" si="11" ref="N164:N170">M164/(L164)/F164%</f>
        <v>-2.6666666666666665</v>
      </c>
    </row>
    <row r="165" spans="1:14" ht="15" customHeight="1">
      <c r="A165" s="68">
        <v>11</v>
      </c>
      <c r="B165" s="69">
        <v>43237</v>
      </c>
      <c r="C165" s="68" t="s">
        <v>23</v>
      </c>
      <c r="D165" s="51" t="s">
        <v>21</v>
      </c>
      <c r="E165" s="51" t="s">
        <v>121</v>
      </c>
      <c r="F165" s="70">
        <v>2050</v>
      </c>
      <c r="G165" s="68">
        <v>2015</v>
      </c>
      <c r="H165" s="70">
        <v>2070</v>
      </c>
      <c r="I165" s="70">
        <v>2090</v>
      </c>
      <c r="J165" s="70">
        <v>2110</v>
      </c>
      <c r="K165" s="74">
        <v>2090</v>
      </c>
      <c r="L165" s="68">
        <v>500</v>
      </c>
      <c r="M165" s="71">
        <f t="shared" si="10"/>
        <v>20000</v>
      </c>
      <c r="N165" s="72">
        <f t="shared" si="11"/>
        <v>1.951219512195122</v>
      </c>
    </row>
    <row r="166" spans="1:14" ht="15" customHeight="1">
      <c r="A166" s="68">
        <v>12</v>
      </c>
      <c r="B166" s="69">
        <v>43236</v>
      </c>
      <c r="C166" s="68" t="s">
        <v>23</v>
      </c>
      <c r="D166" s="51" t="s">
        <v>21</v>
      </c>
      <c r="E166" s="51" t="s">
        <v>92</v>
      </c>
      <c r="F166" s="70">
        <v>445</v>
      </c>
      <c r="G166" s="68">
        <v>438</v>
      </c>
      <c r="H166" s="70">
        <v>449</v>
      </c>
      <c r="I166" s="70">
        <v>453</v>
      </c>
      <c r="J166" s="70">
        <v>457</v>
      </c>
      <c r="K166" s="74">
        <v>457</v>
      </c>
      <c r="L166" s="68">
        <v>3000</v>
      </c>
      <c r="M166" s="71">
        <f t="shared" si="10"/>
        <v>36000</v>
      </c>
      <c r="N166" s="72">
        <f t="shared" si="11"/>
        <v>2.696629213483146</v>
      </c>
    </row>
    <row r="167" spans="1:14" ht="15" customHeight="1">
      <c r="A167" s="68">
        <v>13</v>
      </c>
      <c r="B167" s="69">
        <v>43227</v>
      </c>
      <c r="C167" s="68" t="s">
        <v>23</v>
      </c>
      <c r="D167" s="51" t="s">
        <v>21</v>
      </c>
      <c r="E167" s="51" t="s">
        <v>119</v>
      </c>
      <c r="F167" s="70">
        <v>345</v>
      </c>
      <c r="G167" s="68">
        <v>338</v>
      </c>
      <c r="H167" s="70">
        <v>349</v>
      </c>
      <c r="I167" s="70">
        <v>353</v>
      </c>
      <c r="J167" s="70">
        <v>357</v>
      </c>
      <c r="K167" s="74">
        <v>349</v>
      </c>
      <c r="L167" s="68">
        <v>2667</v>
      </c>
      <c r="M167" s="71">
        <f t="shared" si="10"/>
        <v>10668</v>
      </c>
      <c r="N167" s="72">
        <f t="shared" si="11"/>
        <v>1.1594202898550725</v>
      </c>
    </row>
    <row r="168" spans="1:14" ht="15" customHeight="1">
      <c r="A168" s="68">
        <v>14</v>
      </c>
      <c r="B168" s="69">
        <v>43223</v>
      </c>
      <c r="C168" s="68" t="s">
        <v>23</v>
      </c>
      <c r="D168" s="51" t="s">
        <v>21</v>
      </c>
      <c r="E168" s="51" t="s">
        <v>57</v>
      </c>
      <c r="F168" s="70">
        <v>650</v>
      </c>
      <c r="G168" s="68">
        <v>639</v>
      </c>
      <c r="H168" s="70">
        <v>656</v>
      </c>
      <c r="I168" s="70">
        <v>662</v>
      </c>
      <c r="J168" s="70">
        <v>668</v>
      </c>
      <c r="K168" s="74">
        <v>656</v>
      </c>
      <c r="L168" s="68">
        <v>1500</v>
      </c>
      <c r="M168" s="71">
        <f t="shared" si="10"/>
        <v>9000</v>
      </c>
      <c r="N168" s="72">
        <f t="shared" si="11"/>
        <v>0.9230769230769231</v>
      </c>
    </row>
    <row r="169" spans="1:14" ht="15" customHeight="1">
      <c r="A169" s="68">
        <v>15</v>
      </c>
      <c r="B169" s="69">
        <v>43222</v>
      </c>
      <c r="C169" s="68" t="s">
        <v>23</v>
      </c>
      <c r="D169" s="51" t="s">
        <v>53</v>
      </c>
      <c r="E169" s="51" t="s">
        <v>67</v>
      </c>
      <c r="F169" s="70">
        <v>8800</v>
      </c>
      <c r="G169" s="68">
        <v>8950</v>
      </c>
      <c r="H169" s="70">
        <v>8700</v>
      </c>
      <c r="I169" s="70">
        <v>8600</v>
      </c>
      <c r="J169" s="70">
        <v>8500</v>
      </c>
      <c r="K169" s="74">
        <v>8707</v>
      </c>
      <c r="L169" s="68">
        <v>75</v>
      </c>
      <c r="M169" s="71">
        <f t="shared" si="10"/>
        <v>6975</v>
      </c>
      <c r="N169" s="72">
        <f t="shared" si="11"/>
        <v>1.0568181818181819</v>
      </c>
    </row>
    <row r="170" spans="1:14" ht="15" customHeight="1">
      <c r="A170" s="68">
        <v>16</v>
      </c>
      <c r="B170" s="69">
        <v>43222</v>
      </c>
      <c r="C170" s="68" t="s">
        <v>23</v>
      </c>
      <c r="D170" s="68" t="s">
        <v>21</v>
      </c>
      <c r="E170" s="51" t="s">
        <v>118</v>
      </c>
      <c r="F170" s="70">
        <v>1285</v>
      </c>
      <c r="G170" s="68">
        <v>1268</v>
      </c>
      <c r="H170" s="70">
        <v>1295</v>
      </c>
      <c r="I170" s="70">
        <v>1305</v>
      </c>
      <c r="J170" s="70">
        <v>1315</v>
      </c>
      <c r="K170" s="70">
        <v>1268</v>
      </c>
      <c r="L170" s="68">
        <v>800</v>
      </c>
      <c r="M170" s="71">
        <f t="shared" si="10"/>
        <v>-13600</v>
      </c>
      <c r="N170" s="72">
        <f t="shared" si="11"/>
        <v>-1.3229571984435797</v>
      </c>
    </row>
    <row r="171" spans="1:14" ht="15" customHeight="1">
      <c r="A171" s="9" t="s">
        <v>25</v>
      </c>
      <c r="B171" s="10"/>
      <c r="C171" s="11"/>
      <c r="D171" s="12"/>
      <c r="E171" s="13"/>
      <c r="F171" s="13"/>
      <c r="G171" s="14"/>
      <c r="H171" s="15"/>
      <c r="I171" s="15"/>
      <c r="J171" s="15"/>
      <c r="K171" s="16"/>
      <c r="L171" s="17"/>
      <c r="M171" s="40"/>
      <c r="N171" s="67"/>
    </row>
    <row r="172" spans="1:12" ht="15" customHeight="1">
      <c r="A172" s="9" t="s">
        <v>26</v>
      </c>
      <c r="B172" s="19"/>
      <c r="C172" s="11"/>
      <c r="D172" s="12"/>
      <c r="E172" s="13"/>
      <c r="F172" s="13"/>
      <c r="G172" s="14"/>
      <c r="H172" s="13"/>
      <c r="I172" s="13"/>
      <c r="J172" s="13"/>
      <c r="K172" s="16"/>
      <c r="L172" s="17"/>
    </row>
    <row r="173" spans="1:14" ht="15" customHeight="1">
      <c r="A173" s="9" t="s">
        <v>26</v>
      </c>
      <c r="B173" s="19"/>
      <c r="C173" s="20"/>
      <c r="D173" s="21"/>
      <c r="E173" s="22"/>
      <c r="F173" s="22"/>
      <c r="G173" s="23"/>
      <c r="H173" s="22"/>
      <c r="I173" s="22"/>
      <c r="J173" s="22"/>
      <c r="K173" s="22"/>
      <c r="L173" s="17"/>
      <c r="M173" s="17"/>
      <c r="N173" s="17"/>
    </row>
    <row r="174" spans="1:14" ht="15" customHeight="1" thickBot="1">
      <c r="A174" s="24"/>
      <c r="B174" s="19"/>
      <c r="C174" s="22"/>
      <c r="D174" s="22"/>
      <c r="E174" s="22"/>
      <c r="F174" s="25"/>
      <c r="G174" s="26"/>
      <c r="H174" s="27" t="s">
        <v>27</v>
      </c>
      <c r="I174" s="27"/>
      <c r="J174" s="28"/>
      <c r="K174" s="28"/>
      <c r="L174" s="17"/>
      <c r="M174" s="63" t="s">
        <v>72</v>
      </c>
      <c r="N174" s="64" t="s">
        <v>68</v>
      </c>
    </row>
    <row r="175" spans="1:12" ht="15" customHeight="1">
      <c r="A175" s="24"/>
      <c r="B175" s="19"/>
      <c r="C175" s="79" t="s">
        <v>28</v>
      </c>
      <c r="D175" s="79"/>
      <c r="E175" s="29">
        <v>16</v>
      </c>
      <c r="F175" s="30">
        <f>F176+F177+F178+F179+F180+F181</f>
        <v>100</v>
      </c>
      <c r="G175" s="31">
        <v>16</v>
      </c>
      <c r="H175" s="32">
        <f>G176/G175%</f>
        <v>62.5</v>
      </c>
      <c r="I175" s="32"/>
      <c r="J175" s="32"/>
      <c r="L175" s="17"/>
    </row>
    <row r="176" spans="1:14" ht="15" customHeight="1">
      <c r="A176" s="24"/>
      <c r="B176" s="19"/>
      <c r="C176" s="75" t="s">
        <v>29</v>
      </c>
      <c r="D176" s="75"/>
      <c r="E176" s="33">
        <v>10</v>
      </c>
      <c r="F176" s="34">
        <f>(E176/E175)*100</f>
        <v>62.5</v>
      </c>
      <c r="G176" s="31">
        <v>10</v>
      </c>
      <c r="H176" s="28"/>
      <c r="I176" s="28"/>
      <c r="J176" s="22"/>
      <c r="K176" s="28"/>
      <c r="M176" s="22"/>
      <c r="N176" s="22"/>
    </row>
    <row r="177" spans="1:14" ht="15" customHeight="1">
      <c r="A177" s="35"/>
      <c r="B177" s="19"/>
      <c r="C177" s="75" t="s">
        <v>31</v>
      </c>
      <c r="D177" s="75"/>
      <c r="E177" s="33">
        <v>0</v>
      </c>
      <c r="F177" s="34">
        <f>(E177/E175)*100</f>
        <v>0</v>
      </c>
      <c r="G177" s="36"/>
      <c r="H177" s="31"/>
      <c r="I177" s="31"/>
      <c r="J177" s="22"/>
      <c r="K177" s="28"/>
      <c r="L177" s="17"/>
      <c r="M177" s="20"/>
      <c r="N177" s="20"/>
    </row>
    <row r="178" spans="1:14" ht="15" customHeight="1">
      <c r="A178" s="35"/>
      <c r="B178" s="19"/>
      <c r="C178" s="75" t="s">
        <v>32</v>
      </c>
      <c r="D178" s="75"/>
      <c r="E178" s="33">
        <v>0</v>
      </c>
      <c r="F178" s="34">
        <f>(E178/E175)*100</f>
        <v>0</v>
      </c>
      <c r="G178" s="36"/>
      <c r="H178" s="31"/>
      <c r="I178" s="31"/>
      <c r="J178" s="22"/>
      <c r="K178" s="28"/>
      <c r="L178" s="17"/>
      <c r="M178" s="17"/>
      <c r="N178" s="17"/>
    </row>
    <row r="179" spans="1:14" ht="15" customHeight="1">
      <c r="A179" s="35"/>
      <c r="B179" s="19"/>
      <c r="C179" s="75" t="s">
        <v>33</v>
      </c>
      <c r="D179" s="75"/>
      <c r="E179" s="33">
        <v>6</v>
      </c>
      <c r="F179" s="34">
        <f>(E179/E175)*100</f>
        <v>37.5</v>
      </c>
      <c r="G179" s="36"/>
      <c r="H179" s="22" t="s">
        <v>34</v>
      </c>
      <c r="I179" s="22"/>
      <c r="J179" s="37"/>
      <c r="K179" s="28"/>
      <c r="L179" s="17"/>
      <c r="M179" s="17"/>
      <c r="N179" s="17"/>
    </row>
    <row r="180" spans="1:14" ht="15" customHeight="1">
      <c r="A180" s="35"/>
      <c r="B180" s="19"/>
      <c r="C180" s="75" t="s">
        <v>35</v>
      </c>
      <c r="D180" s="75"/>
      <c r="E180" s="33">
        <v>0</v>
      </c>
      <c r="F180" s="34">
        <v>0</v>
      </c>
      <c r="G180" s="36"/>
      <c r="H180" s="22"/>
      <c r="I180" s="22"/>
      <c r="J180" s="37"/>
      <c r="K180" s="28"/>
      <c r="L180" s="17"/>
      <c r="M180" s="17"/>
      <c r="N180" s="17"/>
    </row>
    <row r="181" spans="1:14" ht="15" customHeight="1" thickBot="1">
      <c r="A181" s="35"/>
      <c r="B181" s="19"/>
      <c r="C181" s="76" t="s">
        <v>36</v>
      </c>
      <c r="D181" s="76"/>
      <c r="E181" s="38"/>
      <c r="F181" s="39">
        <f>(E181/E175)*100</f>
        <v>0</v>
      </c>
      <c r="G181" s="36"/>
      <c r="H181" s="22"/>
      <c r="I181" s="22"/>
      <c r="M181" s="17"/>
      <c r="N181" s="17"/>
    </row>
    <row r="182" spans="1:14" ht="15" customHeight="1">
      <c r="A182" s="41" t="s">
        <v>37</v>
      </c>
      <c r="B182" s="10"/>
      <c r="C182" s="11"/>
      <c r="D182" s="11"/>
      <c r="E182" s="13"/>
      <c r="F182" s="13"/>
      <c r="G182" s="42"/>
      <c r="H182" s="43"/>
      <c r="I182" s="43"/>
      <c r="J182" s="43"/>
      <c r="K182" s="13"/>
      <c r="L182" s="17"/>
      <c r="M182" s="40"/>
      <c r="N182" s="40"/>
    </row>
    <row r="183" spans="1:14" ht="15" customHeight="1">
      <c r="A183" s="12" t="s">
        <v>38</v>
      </c>
      <c r="B183" s="10"/>
      <c r="C183" s="44"/>
      <c r="D183" s="45"/>
      <c r="E183" s="46"/>
      <c r="F183" s="43"/>
      <c r="G183" s="42"/>
      <c r="H183" s="43"/>
      <c r="I183" s="43"/>
      <c r="J183" s="43"/>
      <c r="K183" s="13"/>
      <c r="L183" s="17"/>
      <c r="M183" s="24"/>
      <c r="N183" s="24"/>
    </row>
    <row r="184" spans="1:14" ht="15" customHeight="1">
      <c r="A184" s="12" t="s">
        <v>39</v>
      </c>
      <c r="B184" s="10"/>
      <c r="C184" s="11"/>
      <c r="D184" s="45"/>
      <c r="E184" s="46"/>
      <c r="F184" s="43"/>
      <c r="G184" s="42"/>
      <c r="H184" s="47"/>
      <c r="I184" s="47"/>
      <c r="J184" s="47"/>
      <c r="K184" s="13"/>
      <c r="L184" s="17"/>
      <c r="M184" s="17"/>
      <c r="N184" s="17"/>
    </row>
    <row r="185" spans="1:14" ht="15" customHeight="1">
      <c r="A185" s="12" t="s">
        <v>40</v>
      </c>
      <c r="B185" s="44"/>
      <c r="C185" s="11"/>
      <c r="D185" s="45"/>
      <c r="E185" s="46"/>
      <c r="F185" s="43"/>
      <c r="G185" s="48"/>
      <c r="H185" s="47"/>
      <c r="I185" s="47"/>
      <c r="J185" s="47"/>
      <c r="K185" s="13"/>
      <c r="L185" s="17"/>
      <c r="M185" s="17"/>
      <c r="N185" s="17"/>
    </row>
    <row r="186" spans="1:14" ht="15" customHeight="1" thickBot="1">
      <c r="A186" s="12" t="s">
        <v>41</v>
      </c>
      <c r="B186" s="35"/>
      <c r="C186" s="11"/>
      <c r="D186" s="49"/>
      <c r="E186" s="43"/>
      <c r="F186" s="43"/>
      <c r="G186" s="48"/>
      <c r="H186" s="47"/>
      <c r="I186" s="47"/>
      <c r="J186" s="47"/>
      <c r="K186" s="43"/>
      <c r="L186" s="17"/>
      <c r="M186" s="17"/>
      <c r="N186" s="17"/>
    </row>
    <row r="187" spans="1:14" ht="15" customHeight="1" thickBot="1">
      <c r="A187" s="84" t="s">
        <v>0</v>
      </c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</row>
    <row r="188" spans="1:14" ht="15" customHeight="1" thickBot="1">
      <c r="A188" s="84"/>
      <c r="B188" s="84"/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</row>
    <row r="189" spans="1:14" ht="15" customHeight="1">
      <c r="A189" s="84"/>
      <c r="B189" s="84"/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</row>
    <row r="190" spans="1:14" ht="15" customHeight="1">
      <c r="A190" s="85" t="s">
        <v>1</v>
      </c>
      <c r="B190" s="85"/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</row>
    <row r="191" spans="1:14" ht="15" customHeight="1">
      <c r="A191" s="85" t="s">
        <v>2</v>
      </c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</row>
    <row r="192" spans="1:14" ht="15" customHeight="1" thickBot="1">
      <c r="A192" s="86" t="s">
        <v>3</v>
      </c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</row>
    <row r="193" spans="1:14" ht="15" customHeight="1">
      <c r="A193" s="87" t="s">
        <v>112</v>
      </c>
      <c r="B193" s="87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</row>
    <row r="194" spans="1:14" ht="15" customHeight="1">
      <c r="A194" s="87" t="s">
        <v>5</v>
      </c>
      <c r="B194" s="87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</row>
    <row r="195" spans="1:14" ht="15" customHeight="1">
      <c r="A195" s="82" t="s">
        <v>6</v>
      </c>
      <c r="B195" s="77" t="s">
        <v>7</v>
      </c>
      <c r="C195" s="77" t="s">
        <v>8</v>
      </c>
      <c r="D195" s="82" t="s">
        <v>9</v>
      </c>
      <c r="E195" s="77" t="s">
        <v>10</v>
      </c>
      <c r="F195" s="77" t="s">
        <v>11</v>
      </c>
      <c r="G195" s="77" t="s">
        <v>12</v>
      </c>
      <c r="H195" s="77" t="s">
        <v>13</v>
      </c>
      <c r="I195" s="77" t="s">
        <v>14</v>
      </c>
      <c r="J195" s="77" t="s">
        <v>15</v>
      </c>
      <c r="K195" s="80" t="s">
        <v>16</v>
      </c>
      <c r="L195" s="77" t="s">
        <v>17</v>
      </c>
      <c r="M195" s="77" t="s">
        <v>18</v>
      </c>
      <c r="N195" s="77" t="s">
        <v>19</v>
      </c>
    </row>
    <row r="196" spans="1:14" ht="15" customHeight="1">
      <c r="A196" s="83"/>
      <c r="B196" s="78"/>
      <c r="C196" s="78"/>
      <c r="D196" s="83"/>
      <c r="E196" s="78"/>
      <c r="F196" s="78"/>
      <c r="G196" s="78"/>
      <c r="H196" s="78"/>
      <c r="I196" s="78"/>
      <c r="J196" s="78"/>
      <c r="K196" s="81"/>
      <c r="L196" s="78"/>
      <c r="M196" s="78"/>
      <c r="N196" s="78"/>
    </row>
    <row r="197" spans="1:14" s="73" customFormat="1" ht="15" customHeight="1">
      <c r="A197" s="68">
        <v>1</v>
      </c>
      <c r="B197" s="69">
        <v>43220</v>
      </c>
      <c r="C197" s="68" t="s">
        <v>23</v>
      </c>
      <c r="D197" s="68" t="s">
        <v>21</v>
      </c>
      <c r="E197" s="51" t="s">
        <v>109</v>
      </c>
      <c r="F197" s="70">
        <v>89</v>
      </c>
      <c r="G197" s="68">
        <v>85</v>
      </c>
      <c r="H197" s="70">
        <v>91</v>
      </c>
      <c r="I197" s="70">
        <v>93</v>
      </c>
      <c r="J197" s="70">
        <v>95</v>
      </c>
      <c r="K197" s="74" t="s">
        <v>116</v>
      </c>
      <c r="L197" s="68">
        <v>7000</v>
      </c>
      <c r="M197" s="71">
        <v>0</v>
      </c>
      <c r="N197" s="72">
        <v>0</v>
      </c>
    </row>
    <row r="198" spans="1:14" s="73" customFormat="1" ht="15" customHeight="1">
      <c r="A198" s="68">
        <v>2</v>
      </c>
      <c r="B198" s="69">
        <v>43220</v>
      </c>
      <c r="C198" s="68" t="s">
        <v>23</v>
      </c>
      <c r="D198" s="68" t="s">
        <v>21</v>
      </c>
      <c r="E198" s="51" t="s">
        <v>52</v>
      </c>
      <c r="F198" s="70">
        <v>363</v>
      </c>
      <c r="G198" s="68">
        <v>354</v>
      </c>
      <c r="H198" s="70">
        <v>368</v>
      </c>
      <c r="I198" s="70">
        <v>373</v>
      </c>
      <c r="J198" s="70">
        <v>378</v>
      </c>
      <c r="K198" s="70">
        <v>368</v>
      </c>
      <c r="L198" s="68">
        <v>1750</v>
      </c>
      <c r="M198" s="71">
        <f aca="true" t="shared" si="12" ref="M198:M204">IF(D198="BUY",(K198-F198)*(L198),(F198-K198)*(L198))</f>
        <v>8750</v>
      </c>
      <c r="N198" s="72">
        <f aca="true" t="shared" si="13" ref="N198:N204">M198/(L198)/F198%</f>
        <v>1.3774104683195594</v>
      </c>
    </row>
    <row r="199" spans="1:14" s="73" customFormat="1" ht="15" customHeight="1">
      <c r="A199" s="68">
        <v>3</v>
      </c>
      <c r="B199" s="69">
        <v>43216</v>
      </c>
      <c r="C199" s="68" t="s">
        <v>23</v>
      </c>
      <c r="D199" s="68" t="s">
        <v>21</v>
      </c>
      <c r="E199" s="51" t="s">
        <v>52</v>
      </c>
      <c r="F199" s="70">
        <v>340</v>
      </c>
      <c r="G199" s="68">
        <v>328</v>
      </c>
      <c r="H199" s="70">
        <v>348</v>
      </c>
      <c r="I199" s="70">
        <v>354</v>
      </c>
      <c r="J199" s="70">
        <v>362</v>
      </c>
      <c r="K199" s="70">
        <v>354</v>
      </c>
      <c r="L199" s="68">
        <v>1750</v>
      </c>
      <c r="M199" s="71">
        <f t="shared" si="12"/>
        <v>24500</v>
      </c>
      <c r="N199" s="72">
        <f t="shared" si="13"/>
        <v>4.11764705882353</v>
      </c>
    </row>
    <row r="200" spans="1:14" s="73" customFormat="1" ht="15" customHeight="1">
      <c r="A200" s="68">
        <v>4</v>
      </c>
      <c r="B200" s="69">
        <v>43215</v>
      </c>
      <c r="C200" s="68" t="s">
        <v>23</v>
      </c>
      <c r="D200" s="68" t="s">
        <v>21</v>
      </c>
      <c r="E200" s="68" t="s">
        <v>71</v>
      </c>
      <c r="F200" s="70">
        <v>164</v>
      </c>
      <c r="G200" s="68">
        <v>162</v>
      </c>
      <c r="H200" s="70">
        <v>165</v>
      </c>
      <c r="I200" s="70">
        <v>166</v>
      </c>
      <c r="J200" s="70">
        <v>167</v>
      </c>
      <c r="K200" s="70">
        <v>166</v>
      </c>
      <c r="L200" s="68">
        <v>7000</v>
      </c>
      <c r="M200" s="71">
        <f t="shared" si="12"/>
        <v>14000</v>
      </c>
      <c r="N200" s="72">
        <f t="shared" si="13"/>
        <v>1.2195121951219512</v>
      </c>
    </row>
    <row r="201" spans="1:14" s="73" customFormat="1" ht="15" customHeight="1">
      <c r="A201" s="68">
        <v>5</v>
      </c>
      <c r="B201" s="69">
        <v>43215</v>
      </c>
      <c r="C201" s="68" t="s">
        <v>23</v>
      </c>
      <c r="D201" s="68" t="s">
        <v>21</v>
      </c>
      <c r="E201" s="68" t="s">
        <v>57</v>
      </c>
      <c r="F201" s="70">
        <v>613</v>
      </c>
      <c r="G201" s="68">
        <v>602</v>
      </c>
      <c r="H201" s="70">
        <v>619</v>
      </c>
      <c r="I201" s="70">
        <v>625</v>
      </c>
      <c r="J201" s="70">
        <v>631</v>
      </c>
      <c r="K201" s="70">
        <v>619</v>
      </c>
      <c r="L201" s="68">
        <v>1500</v>
      </c>
      <c r="M201" s="71">
        <f t="shared" si="12"/>
        <v>9000</v>
      </c>
      <c r="N201" s="72">
        <f t="shared" si="13"/>
        <v>0.9787928221859706</v>
      </c>
    </row>
    <row r="202" spans="1:14" s="73" customFormat="1" ht="15" customHeight="1">
      <c r="A202" s="68">
        <v>6</v>
      </c>
      <c r="B202" s="69">
        <v>43213</v>
      </c>
      <c r="C202" s="68" t="s">
        <v>23</v>
      </c>
      <c r="D202" s="68" t="s">
        <v>21</v>
      </c>
      <c r="E202" s="68" t="s">
        <v>115</v>
      </c>
      <c r="F202" s="70">
        <v>1205</v>
      </c>
      <c r="G202" s="68">
        <v>1275</v>
      </c>
      <c r="H202" s="70">
        <v>1220</v>
      </c>
      <c r="I202" s="70">
        <v>1235</v>
      </c>
      <c r="J202" s="70">
        <v>1250</v>
      </c>
      <c r="K202" s="70">
        <v>1275</v>
      </c>
      <c r="L202" s="68">
        <v>600</v>
      </c>
      <c r="M202" s="71">
        <f t="shared" si="12"/>
        <v>42000</v>
      </c>
      <c r="N202" s="72">
        <f t="shared" si="13"/>
        <v>5.809128630705394</v>
      </c>
    </row>
    <row r="203" spans="1:14" s="73" customFormat="1" ht="15" customHeight="1">
      <c r="A203" s="68">
        <v>7</v>
      </c>
      <c r="B203" s="69">
        <v>43210</v>
      </c>
      <c r="C203" s="68" t="s">
        <v>23</v>
      </c>
      <c r="D203" s="68" t="s">
        <v>21</v>
      </c>
      <c r="E203" s="68" t="s">
        <v>114</v>
      </c>
      <c r="F203" s="70">
        <v>984</v>
      </c>
      <c r="G203" s="68">
        <v>964</v>
      </c>
      <c r="H203" s="70">
        <v>994</v>
      </c>
      <c r="I203" s="70">
        <v>1004</v>
      </c>
      <c r="J203" s="70">
        <v>1014</v>
      </c>
      <c r="K203" s="70">
        <v>994</v>
      </c>
      <c r="L203" s="68">
        <v>1500</v>
      </c>
      <c r="M203" s="71">
        <f t="shared" si="12"/>
        <v>15000</v>
      </c>
      <c r="N203" s="72">
        <f t="shared" si="13"/>
        <v>1.016260162601626</v>
      </c>
    </row>
    <row r="204" spans="1:14" s="73" customFormat="1" ht="15" customHeight="1">
      <c r="A204" s="68">
        <v>8</v>
      </c>
      <c r="B204" s="69">
        <v>43207</v>
      </c>
      <c r="C204" s="68" t="s">
        <v>23</v>
      </c>
      <c r="D204" s="68" t="s">
        <v>21</v>
      </c>
      <c r="E204" s="68" t="s">
        <v>113</v>
      </c>
      <c r="F204" s="70">
        <v>631</v>
      </c>
      <c r="G204" s="68">
        <v>621</v>
      </c>
      <c r="H204" s="70">
        <v>641</v>
      </c>
      <c r="I204" s="70">
        <v>651</v>
      </c>
      <c r="J204" s="70">
        <v>661</v>
      </c>
      <c r="K204" s="70">
        <v>641</v>
      </c>
      <c r="L204" s="68">
        <v>1200</v>
      </c>
      <c r="M204" s="71">
        <f t="shared" si="12"/>
        <v>12000</v>
      </c>
      <c r="N204" s="72">
        <f t="shared" si="13"/>
        <v>1.5847860538827259</v>
      </c>
    </row>
    <row r="205" spans="1:14" ht="15" customHeight="1">
      <c r="A205" s="68">
        <v>9</v>
      </c>
      <c r="B205" s="52">
        <v>42838</v>
      </c>
      <c r="C205" s="51" t="s">
        <v>23</v>
      </c>
      <c r="D205" s="51" t="s">
        <v>21</v>
      </c>
      <c r="E205" s="51" t="s">
        <v>57</v>
      </c>
      <c r="F205" s="51">
        <v>545</v>
      </c>
      <c r="G205" s="51">
        <v>535</v>
      </c>
      <c r="H205" s="51">
        <v>551</v>
      </c>
      <c r="I205" s="51">
        <v>557</v>
      </c>
      <c r="J205" s="51">
        <v>563</v>
      </c>
      <c r="K205" s="51">
        <v>551</v>
      </c>
      <c r="L205" s="53">
        <v>1500</v>
      </c>
      <c r="M205" s="65">
        <f aca="true" t="shared" si="14" ref="M205:M211">IF(D205="BUY",(K205-F205)*(L205),(F205-K205)*(L205))</f>
        <v>9000</v>
      </c>
      <c r="N205" s="66">
        <f aca="true" t="shared" si="15" ref="N205:N211">M205/(L205)/F205%</f>
        <v>1.1009174311926606</v>
      </c>
    </row>
    <row r="206" spans="1:14" ht="15" customHeight="1">
      <c r="A206" s="68">
        <v>10</v>
      </c>
      <c r="B206" s="52">
        <v>42835</v>
      </c>
      <c r="C206" s="51" t="s">
        <v>23</v>
      </c>
      <c r="D206" s="51" t="s">
        <v>21</v>
      </c>
      <c r="E206" s="51" t="s">
        <v>80</v>
      </c>
      <c r="F206" s="51">
        <v>602</v>
      </c>
      <c r="G206" s="51">
        <v>588</v>
      </c>
      <c r="H206" s="51">
        <v>610</v>
      </c>
      <c r="I206" s="51">
        <v>617</v>
      </c>
      <c r="J206" s="51">
        <v>624</v>
      </c>
      <c r="K206" s="51">
        <v>610</v>
      </c>
      <c r="L206" s="53">
        <v>1061</v>
      </c>
      <c r="M206" s="65">
        <f t="shared" si="14"/>
        <v>8488</v>
      </c>
      <c r="N206" s="66">
        <f t="shared" si="15"/>
        <v>1.3289036544850499</v>
      </c>
    </row>
    <row r="207" spans="1:14" ht="15" customHeight="1">
      <c r="A207" s="68">
        <v>11</v>
      </c>
      <c r="B207" s="52">
        <v>42834</v>
      </c>
      <c r="C207" s="51" t="s">
        <v>23</v>
      </c>
      <c r="D207" s="51" t="s">
        <v>21</v>
      </c>
      <c r="E207" s="51" t="s">
        <v>109</v>
      </c>
      <c r="F207" s="51">
        <v>89</v>
      </c>
      <c r="G207" s="51">
        <v>87</v>
      </c>
      <c r="H207" s="51">
        <v>90</v>
      </c>
      <c r="I207" s="51">
        <v>91</v>
      </c>
      <c r="J207" s="51">
        <v>92</v>
      </c>
      <c r="K207" s="51">
        <v>90</v>
      </c>
      <c r="L207" s="53">
        <v>7500</v>
      </c>
      <c r="M207" s="65">
        <f t="shared" si="14"/>
        <v>7500</v>
      </c>
      <c r="N207" s="66">
        <f t="shared" si="15"/>
        <v>1.1235955056179776</v>
      </c>
    </row>
    <row r="208" spans="1:14" ht="15" customHeight="1">
      <c r="A208" s="68">
        <v>12</v>
      </c>
      <c r="B208" s="52">
        <v>42831</v>
      </c>
      <c r="C208" s="51" t="s">
        <v>23</v>
      </c>
      <c r="D208" s="51" t="s">
        <v>21</v>
      </c>
      <c r="E208" s="51" t="s">
        <v>67</v>
      </c>
      <c r="F208" s="51">
        <v>9230</v>
      </c>
      <c r="G208" s="51">
        <v>9070</v>
      </c>
      <c r="H208" s="51">
        <v>9330</v>
      </c>
      <c r="I208" s="51">
        <v>9430</v>
      </c>
      <c r="J208" s="51">
        <v>9530</v>
      </c>
      <c r="K208" s="51">
        <v>9330</v>
      </c>
      <c r="L208" s="53">
        <v>75</v>
      </c>
      <c r="M208" s="65">
        <f t="shared" si="14"/>
        <v>7500</v>
      </c>
      <c r="N208" s="66">
        <f t="shared" si="15"/>
        <v>1.0834236186348862</v>
      </c>
    </row>
    <row r="209" spans="1:14" ht="15" customHeight="1">
      <c r="A209" s="68">
        <v>13</v>
      </c>
      <c r="B209" s="52">
        <v>42831</v>
      </c>
      <c r="C209" s="51" t="s">
        <v>23</v>
      </c>
      <c r="D209" s="51" t="s">
        <v>21</v>
      </c>
      <c r="E209" s="51" t="s">
        <v>24</v>
      </c>
      <c r="F209" s="51">
        <v>100</v>
      </c>
      <c r="G209" s="51">
        <v>97</v>
      </c>
      <c r="H209" s="51">
        <v>102</v>
      </c>
      <c r="I209" s="51">
        <v>104</v>
      </c>
      <c r="J209" s="51">
        <v>106</v>
      </c>
      <c r="K209" s="51">
        <v>102</v>
      </c>
      <c r="L209" s="53">
        <v>4000</v>
      </c>
      <c r="M209" s="65">
        <f t="shared" si="14"/>
        <v>8000</v>
      </c>
      <c r="N209" s="66">
        <f t="shared" si="15"/>
        <v>2</v>
      </c>
    </row>
    <row r="210" spans="1:14" ht="15" customHeight="1">
      <c r="A210" s="68">
        <v>14</v>
      </c>
      <c r="B210" s="52">
        <v>42830</v>
      </c>
      <c r="C210" s="51" t="s">
        <v>23</v>
      </c>
      <c r="D210" s="51" t="s">
        <v>21</v>
      </c>
      <c r="E210" s="51" t="s">
        <v>57</v>
      </c>
      <c r="F210" s="51">
        <v>540</v>
      </c>
      <c r="G210" s="51">
        <v>530</v>
      </c>
      <c r="H210" s="51">
        <v>546</v>
      </c>
      <c r="I210" s="51">
        <v>552</v>
      </c>
      <c r="J210" s="51">
        <v>558</v>
      </c>
      <c r="K210" s="51">
        <v>546</v>
      </c>
      <c r="L210" s="53">
        <v>1500</v>
      </c>
      <c r="M210" s="65">
        <f t="shared" si="14"/>
        <v>9000</v>
      </c>
      <c r="N210" s="66">
        <f t="shared" si="15"/>
        <v>1.111111111111111</v>
      </c>
    </row>
    <row r="211" spans="1:14" ht="15" customHeight="1">
      <c r="A211" s="68">
        <v>15</v>
      </c>
      <c r="B211" s="52">
        <v>42827</v>
      </c>
      <c r="C211" s="51" t="s">
        <v>23</v>
      </c>
      <c r="D211" s="51" t="s">
        <v>21</v>
      </c>
      <c r="E211" s="51" t="s">
        <v>75</v>
      </c>
      <c r="F211" s="51">
        <v>148</v>
      </c>
      <c r="G211" s="51">
        <v>144</v>
      </c>
      <c r="H211" s="51">
        <v>150.5</v>
      </c>
      <c r="I211" s="51">
        <v>153</v>
      </c>
      <c r="J211" s="51">
        <v>155.5</v>
      </c>
      <c r="K211" s="51">
        <v>153</v>
      </c>
      <c r="L211" s="53">
        <v>3500</v>
      </c>
      <c r="M211" s="65">
        <f t="shared" si="14"/>
        <v>17500</v>
      </c>
      <c r="N211" s="66">
        <f t="shared" si="15"/>
        <v>3.3783783783783785</v>
      </c>
    </row>
    <row r="212" spans="1:14" ht="15" customHeight="1">
      <c r="A212" s="9"/>
      <c r="B212" s="10"/>
      <c r="C212" s="11"/>
      <c r="D212" s="12"/>
      <c r="E212" s="13"/>
      <c r="F212" s="13"/>
      <c r="G212" s="14"/>
      <c r="H212" s="15"/>
      <c r="I212" s="15"/>
      <c r="J212" s="15"/>
      <c r="K212" s="16"/>
      <c r="M212" s="17"/>
      <c r="N212" s="40"/>
    </row>
    <row r="213" spans="1:13" ht="15" customHeight="1">
      <c r="A213" s="9" t="s">
        <v>26</v>
      </c>
      <c r="B213" s="19"/>
      <c r="C213" s="11"/>
      <c r="D213" s="12"/>
      <c r="E213" s="13"/>
      <c r="F213" s="13"/>
      <c r="H213" s="13"/>
      <c r="I213" s="13"/>
      <c r="J213" s="13"/>
      <c r="K213" s="16"/>
      <c r="M213" s="17"/>
    </row>
    <row r="214" spans="1:14" ht="15" customHeight="1">
      <c r="A214" s="9" t="s">
        <v>26</v>
      </c>
      <c r="B214" s="19"/>
      <c r="C214" s="20"/>
      <c r="D214" s="21"/>
      <c r="E214" s="22"/>
      <c r="F214" s="22"/>
      <c r="G214" s="23"/>
      <c r="H214" s="22"/>
      <c r="I214" s="22"/>
      <c r="J214" s="22"/>
      <c r="K214" s="22"/>
      <c r="L214" s="17"/>
      <c r="N214" s="17"/>
    </row>
    <row r="215" spans="1:14" ht="15" customHeight="1" thickBot="1">
      <c r="A215" s="24"/>
      <c r="B215" s="19"/>
      <c r="C215" s="22"/>
      <c r="D215" s="22"/>
      <c r="E215" s="22"/>
      <c r="F215" s="25"/>
      <c r="G215" s="26"/>
      <c r="H215" s="27" t="s">
        <v>27</v>
      </c>
      <c r="I215" s="27"/>
      <c r="J215" s="28"/>
      <c r="K215" s="28"/>
      <c r="L215" s="17"/>
      <c r="M215" s="63" t="s">
        <v>72</v>
      </c>
      <c r="N215" s="64" t="s">
        <v>68</v>
      </c>
    </row>
    <row r="216" spans="1:12" ht="15" customHeight="1">
      <c r="A216" s="24"/>
      <c r="B216" s="19"/>
      <c r="C216" s="79" t="s">
        <v>28</v>
      </c>
      <c r="D216" s="79"/>
      <c r="E216" s="29">
        <v>14</v>
      </c>
      <c r="F216" s="30">
        <v>100</v>
      </c>
      <c r="G216" s="31">
        <v>14</v>
      </c>
      <c r="H216" s="32">
        <f>G217/G216%</f>
        <v>99.99999999999999</v>
      </c>
      <c r="I216" s="32"/>
      <c r="J216" s="32"/>
      <c r="L216" s="17"/>
    </row>
    <row r="217" spans="1:14" ht="15" customHeight="1">
      <c r="A217" s="24"/>
      <c r="B217" s="19"/>
      <c r="C217" s="75" t="s">
        <v>29</v>
      </c>
      <c r="D217" s="75"/>
      <c r="E217" s="33">
        <v>14</v>
      </c>
      <c r="F217" s="34">
        <f>(E217/E216)*100</f>
        <v>100</v>
      </c>
      <c r="G217" s="31">
        <v>14</v>
      </c>
      <c r="H217" s="28"/>
      <c r="I217" s="28"/>
      <c r="J217" s="22"/>
      <c r="M217" s="22"/>
      <c r="N217" s="22"/>
    </row>
    <row r="218" spans="1:14" ht="15" customHeight="1">
      <c r="A218" s="35"/>
      <c r="B218" s="19"/>
      <c r="C218" s="75" t="s">
        <v>31</v>
      </c>
      <c r="D218" s="75"/>
      <c r="E218" s="33">
        <v>0</v>
      </c>
      <c r="F218" s="34">
        <f>(E218/E216)*100</f>
        <v>0</v>
      </c>
      <c r="G218" s="36"/>
      <c r="H218" s="31"/>
      <c r="I218" s="31"/>
      <c r="J218" s="22"/>
      <c r="K218" s="28"/>
      <c r="L218" s="17"/>
      <c r="M218" s="20"/>
      <c r="N218" s="20"/>
    </row>
    <row r="219" spans="1:14" ht="15" customHeight="1">
      <c r="A219" s="35"/>
      <c r="B219" s="19"/>
      <c r="C219" s="75" t="s">
        <v>32</v>
      </c>
      <c r="D219" s="75"/>
      <c r="E219" s="33">
        <v>0</v>
      </c>
      <c r="F219" s="34">
        <f>(E219/E216)*100</f>
        <v>0</v>
      </c>
      <c r="G219" s="36"/>
      <c r="H219" s="31"/>
      <c r="I219" s="31"/>
      <c r="J219" s="22"/>
      <c r="L219" s="17"/>
      <c r="M219" s="17"/>
      <c r="N219" s="17"/>
    </row>
    <row r="220" spans="1:14" ht="15" customHeight="1">
      <c r="A220" s="35"/>
      <c r="B220" s="19"/>
      <c r="C220" s="75" t="s">
        <v>33</v>
      </c>
      <c r="D220" s="75"/>
      <c r="E220" s="33">
        <v>0</v>
      </c>
      <c r="F220" s="34">
        <f>(E220/E216)*100</f>
        <v>0</v>
      </c>
      <c r="G220" s="36"/>
      <c r="H220" s="22" t="s">
        <v>34</v>
      </c>
      <c r="I220" s="22"/>
      <c r="J220" s="37"/>
      <c r="K220" s="28"/>
      <c r="L220" s="17"/>
      <c r="M220" s="17"/>
      <c r="N220" s="17"/>
    </row>
    <row r="221" spans="1:14" ht="15" customHeight="1">
      <c r="A221" s="35"/>
      <c r="B221" s="19"/>
      <c r="C221" s="75" t="s">
        <v>35</v>
      </c>
      <c r="D221" s="75"/>
      <c r="E221" s="33">
        <v>0</v>
      </c>
      <c r="F221" s="34">
        <v>10</v>
      </c>
      <c r="G221" s="36"/>
      <c r="H221" s="22"/>
      <c r="I221" s="22"/>
      <c r="J221" s="37"/>
      <c r="K221" s="28"/>
      <c r="L221" s="17"/>
      <c r="M221" s="17"/>
      <c r="N221" s="17"/>
    </row>
    <row r="222" spans="1:14" ht="15" customHeight="1" thickBot="1">
      <c r="A222" s="35"/>
      <c r="B222" s="19"/>
      <c r="C222" s="76" t="s">
        <v>36</v>
      </c>
      <c r="D222" s="76"/>
      <c r="E222" s="38"/>
      <c r="F222" s="39">
        <f>(E222/E216)*100</f>
        <v>0</v>
      </c>
      <c r="G222" s="36"/>
      <c r="H222" s="22"/>
      <c r="I222" s="22"/>
      <c r="M222" s="17"/>
      <c r="N222" s="17"/>
    </row>
    <row r="223" spans="1:14" ht="15" customHeight="1">
      <c r="A223" s="41" t="s">
        <v>37</v>
      </c>
      <c r="B223" s="10"/>
      <c r="C223" s="11"/>
      <c r="D223" s="11"/>
      <c r="E223" s="13"/>
      <c r="F223" s="13"/>
      <c r="G223" s="42"/>
      <c r="H223" s="43"/>
      <c r="I223" s="43"/>
      <c r="J223" s="43"/>
      <c r="K223" s="13"/>
      <c r="L223" s="17"/>
      <c r="M223" s="17"/>
      <c r="N223" s="40"/>
    </row>
    <row r="224" spans="1:14" ht="15" customHeight="1">
      <c r="A224" s="12" t="s">
        <v>38</v>
      </c>
      <c r="B224" s="10"/>
      <c r="C224" s="44"/>
      <c r="D224" s="45"/>
      <c r="E224" s="46"/>
      <c r="F224" s="43"/>
      <c r="G224" s="42"/>
      <c r="H224" s="43"/>
      <c r="I224" s="43"/>
      <c r="J224" s="43"/>
      <c r="K224" s="13"/>
      <c r="L224" s="17"/>
      <c r="M224" s="24"/>
      <c r="N224" s="24"/>
    </row>
    <row r="225" spans="1:14" ht="15" customHeight="1">
      <c r="A225" s="12" t="s">
        <v>39</v>
      </c>
      <c r="B225" s="10"/>
      <c r="C225" s="11"/>
      <c r="D225" s="45"/>
      <c r="E225" s="46"/>
      <c r="F225" s="43"/>
      <c r="G225" s="42"/>
      <c r="H225" s="47"/>
      <c r="I225" s="47"/>
      <c r="J225" s="47"/>
      <c r="K225" s="13"/>
      <c r="L225" s="17"/>
      <c r="N225" s="17"/>
    </row>
    <row r="226" spans="1:14" ht="15" customHeight="1">
      <c r="A226" s="12" t="s">
        <v>40</v>
      </c>
      <c r="B226" s="44"/>
      <c r="C226" s="11"/>
      <c r="D226" s="45"/>
      <c r="E226" s="46"/>
      <c r="F226" s="43"/>
      <c r="G226" s="48"/>
      <c r="H226" s="47"/>
      <c r="I226" s="47"/>
      <c r="J226" s="47"/>
      <c r="K226" s="13"/>
      <c r="L226" s="17"/>
      <c r="M226" s="17"/>
      <c r="N226" s="17"/>
    </row>
    <row r="227" spans="1:14" ht="15" customHeight="1">
      <c r="A227" s="12" t="s">
        <v>41</v>
      </c>
      <c r="B227" s="35"/>
      <c r="C227" s="11"/>
      <c r="D227" s="49"/>
      <c r="E227" s="43"/>
      <c r="F227" s="43"/>
      <c r="G227" s="48"/>
      <c r="H227" s="47"/>
      <c r="I227" s="47"/>
      <c r="J227" s="47"/>
      <c r="K227" s="43"/>
      <c r="L227" s="17"/>
      <c r="M227" s="17"/>
      <c r="N227" s="17"/>
    </row>
    <row r="228" ht="15" customHeight="1" thickBot="1"/>
    <row r="229" spans="1:14" ht="15" customHeight="1" thickBot="1">
      <c r="A229" s="84" t="s">
        <v>0</v>
      </c>
      <c r="B229" s="84"/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</row>
    <row r="230" spans="1:14" ht="15" customHeight="1" thickBot="1">
      <c r="A230" s="84"/>
      <c r="B230" s="84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</row>
    <row r="231" spans="1:14" ht="15" customHeight="1">
      <c r="A231" s="84"/>
      <c r="B231" s="84"/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</row>
    <row r="232" spans="1:14" ht="15" customHeight="1">
      <c r="A232" s="85" t="s">
        <v>1</v>
      </c>
      <c r="B232" s="85"/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</row>
    <row r="233" spans="1:14" ht="15" customHeight="1">
      <c r="A233" s="85" t="s">
        <v>2</v>
      </c>
      <c r="B233" s="85"/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</row>
    <row r="234" spans="1:14" ht="15" customHeight="1" thickBot="1">
      <c r="A234" s="86" t="s">
        <v>3</v>
      </c>
      <c r="B234" s="86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</row>
    <row r="235" spans="1:14" ht="15" customHeight="1">
      <c r="A235" s="87" t="s">
        <v>106</v>
      </c>
      <c r="B235" s="87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</row>
    <row r="236" spans="1:14" ht="15" customHeight="1">
      <c r="A236" s="87" t="s">
        <v>5</v>
      </c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</row>
    <row r="237" spans="1:14" ht="15" customHeight="1">
      <c r="A237" s="82" t="s">
        <v>6</v>
      </c>
      <c r="B237" s="77" t="s">
        <v>7</v>
      </c>
      <c r="C237" s="77" t="s">
        <v>8</v>
      </c>
      <c r="D237" s="82" t="s">
        <v>9</v>
      </c>
      <c r="E237" s="77" t="s">
        <v>10</v>
      </c>
      <c r="F237" s="77" t="s">
        <v>11</v>
      </c>
      <c r="G237" s="77" t="s">
        <v>12</v>
      </c>
      <c r="H237" s="77" t="s">
        <v>13</v>
      </c>
      <c r="I237" s="77" t="s">
        <v>14</v>
      </c>
      <c r="J237" s="77" t="s">
        <v>15</v>
      </c>
      <c r="K237" s="80" t="s">
        <v>16</v>
      </c>
      <c r="L237" s="77" t="s">
        <v>17</v>
      </c>
      <c r="M237" s="77" t="s">
        <v>18</v>
      </c>
      <c r="N237" s="77" t="s">
        <v>19</v>
      </c>
    </row>
    <row r="238" spans="1:14" ht="15" customHeight="1">
      <c r="A238" s="83"/>
      <c r="B238" s="78"/>
      <c r="C238" s="78"/>
      <c r="D238" s="83"/>
      <c r="E238" s="78"/>
      <c r="F238" s="78"/>
      <c r="G238" s="78"/>
      <c r="H238" s="78"/>
      <c r="I238" s="78"/>
      <c r="J238" s="78"/>
      <c r="K238" s="81"/>
      <c r="L238" s="78"/>
      <c r="M238" s="78"/>
      <c r="N238" s="78"/>
    </row>
    <row r="239" spans="1:14" ht="15" customHeight="1">
      <c r="A239" s="51">
        <v>1</v>
      </c>
      <c r="B239" s="52">
        <v>42822</v>
      </c>
      <c r="C239" s="51" t="s">
        <v>23</v>
      </c>
      <c r="D239" s="51" t="s">
        <v>21</v>
      </c>
      <c r="E239" s="51" t="s">
        <v>111</v>
      </c>
      <c r="F239" s="51">
        <v>221</v>
      </c>
      <c r="G239" s="51">
        <v>215</v>
      </c>
      <c r="H239" s="51">
        <v>225</v>
      </c>
      <c r="I239" s="51">
        <v>229</v>
      </c>
      <c r="J239" s="51">
        <v>233</v>
      </c>
      <c r="K239" s="51">
        <v>225</v>
      </c>
      <c r="L239" s="53">
        <v>2500</v>
      </c>
      <c r="M239" s="65">
        <f>IF(D239="BUY",(K239-F239)*(L239),(F239-K239)*(L239))</f>
        <v>10000</v>
      </c>
      <c r="N239" s="66">
        <f>M239/(L239)/F239%</f>
        <v>1.8099547511312217</v>
      </c>
    </row>
    <row r="240" spans="1:14" ht="15" customHeight="1">
      <c r="A240" s="51">
        <v>2</v>
      </c>
      <c r="B240" s="52">
        <v>42821</v>
      </c>
      <c r="C240" s="51" t="s">
        <v>23</v>
      </c>
      <c r="D240" s="51" t="s">
        <v>21</v>
      </c>
      <c r="E240" s="51" t="s">
        <v>110</v>
      </c>
      <c r="F240" s="51">
        <v>275</v>
      </c>
      <c r="G240" s="51">
        <v>269</v>
      </c>
      <c r="H240" s="51">
        <v>279</v>
      </c>
      <c r="I240" s="51">
        <v>283</v>
      </c>
      <c r="J240" s="51">
        <v>287</v>
      </c>
      <c r="K240" s="51">
        <v>283</v>
      </c>
      <c r="L240" s="53">
        <v>2200</v>
      </c>
      <c r="M240" s="65">
        <f>IF(D240="BUY",(K240-F240)*(L240),(F240-K240)*(L240))</f>
        <v>17600</v>
      </c>
      <c r="N240" s="66">
        <f>M240/(L240)/F240%</f>
        <v>2.909090909090909</v>
      </c>
    </row>
    <row r="241" spans="1:14" ht="15" customHeight="1">
      <c r="A241" s="51">
        <v>3</v>
      </c>
      <c r="B241" s="52">
        <v>42817</v>
      </c>
      <c r="C241" s="51" t="s">
        <v>23</v>
      </c>
      <c r="D241" s="51" t="s">
        <v>21</v>
      </c>
      <c r="E241" s="51" t="s">
        <v>109</v>
      </c>
      <c r="F241" s="51">
        <v>81.5</v>
      </c>
      <c r="G241" s="51">
        <v>79.5</v>
      </c>
      <c r="H241" s="51">
        <v>82.5</v>
      </c>
      <c r="I241" s="51">
        <v>83.5</v>
      </c>
      <c r="J241" s="51">
        <v>84.5</v>
      </c>
      <c r="K241" s="51">
        <v>82.5</v>
      </c>
      <c r="L241" s="53">
        <v>7500</v>
      </c>
      <c r="M241" s="65">
        <f>IF(D241="BUY",(K241-F241)*(L241),(F241-K241)*(L241))</f>
        <v>7500</v>
      </c>
      <c r="N241" s="66">
        <f>M241/(L241)/F241%</f>
        <v>1.2269938650306749</v>
      </c>
    </row>
    <row r="242" spans="1:14" ht="15" customHeight="1">
      <c r="A242" s="51">
        <v>4</v>
      </c>
      <c r="B242" s="52">
        <v>42815</v>
      </c>
      <c r="C242" s="51" t="s">
        <v>23</v>
      </c>
      <c r="D242" s="51" t="s">
        <v>21</v>
      </c>
      <c r="E242" s="51" t="s">
        <v>108</v>
      </c>
      <c r="F242" s="51">
        <v>91.5</v>
      </c>
      <c r="G242" s="51">
        <v>86</v>
      </c>
      <c r="H242" s="51">
        <v>94</v>
      </c>
      <c r="I242" s="51">
        <v>96.5</v>
      </c>
      <c r="J242" s="51">
        <v>99</v>
      </c>
      <c r="K242" s="51">
        <v>94</v>
      </c>
      <c r="L242" s="53">
        <v>3500</v>
      </c>
      <c r="M242" s="65">
        <f aca="true" t="shared" si="16" ref="M242:M248">IF(D242="BUY",(K242-F242)*(L242),(F242-K242)*(L242))</f>
        <v>8750</v>
      </c>
      <c r="N242" s="66">
        <f aca="true" t="shared" si="17" ref="N242:N248">M242/(L242)/F242%</f>
        <v>2.73224043715847</v>
      </c>
    </row>
    <row r="243" spans="1:14" ht="15" customHeight="1">
      <c r="A243" s="51">
        <v>5</v>
      </c>
      <c r="B243" s="52">
        <v>42807</v>
      </c>
      <c r="C243" s="51" t="s">
        <v>23</v>
      </c>
      <c r="D243" s="51" t="s">
        <v>21</v>
      </c>
      <c r="E243" s="51" t="s">
        <v>57</v>
      </c>
      <c r="F243" s="51">
        <v>525</v>
      </c>
      <c r="G243" s="51">
        <v>515</v>
      </c>
      <c r="H243" s="51">
        <v>531</v>
      </c>
      <c r="I243" s="51">
        <v>537</v>
      </c>
      <c r="J243" s="51">
        <v>343</v>
      </c>
      <c r="K243" s="51">
        <v>515</v>
      </c>
      <c r="L243" s="53">
        <v>1500</v>
      </c>
      <c r="M243" s="65">
        <f t="shared" si="16"/>
        <v>-15000</v>
      </c>
      <c r="N243" s="66">
        <f t="shared" si="17"/>
        <v>-1.9047619047619047</v>
      </c>
    </row>
    <row r="244" spans="1:14" ht="15" customHeight="1">
      <c r="A244" s="51">
        <v>6</v>
      </c>
      <c r="B244" s="52">
        <v>42803</v>
      </c>
      <c r="C244" s="51" t="s">
        <v>23</v>
      </c>
      <c r="D244" s="51" t="s">
        <v>21</v>
      </c>
      <c r="E244" s="51" t="s">
        <v>71</v>
      </c>
      <c r="F244" s="51">
        <v>146.5</v>
      </c>
      <c r="G244" s="51">
        <v>144.5</v>
      </c>
      <c r="H244" s="51">
        <v>148</v>
      </c>
      <c r="I244" s="51">
        <v>149</v>
      </c>
      <c r="J244" s="51">
        <v>150</v>
      </c>
      <c r="K244" s="51">
        <v>148</v>
      </c>
      <c r="L244" s="53">
        <v>7000</v>
      </c>
      <c r="M244" s="65">
        <f t="shared" si="16"/>
        <v>10500</v>
      </c>
      <c r="N244" s="66">
        <f t="shared" si="17"/>
        <v>1.023890784982935</v>
      </c>
    </row>
    <row r="245" spans="1:14" ht="15" customHeight="1">
      <c r="A245" s="51">
        <v>7</v>
      </c>
      <c r="B245" s="52">
        <v>42800</v>
      </c>
      <c r="C245" s="51" t="s">
        <v>23</v>
      </c>
      <c r="D245" s="51" t="s">
        <v>53</v>
      </c>
      <c r="E245" s="51" t="s">
        <v>69</v>
      </c>
      <c r="F245" s="51">
        <v>517</v>
      </c>
      <c r="G245" s="51">
        <v>530</v>
      </c>
      <c r="H245" s="51">
        <v>509</v>
      </c>
      <c r="I245" s="51">
        <v>501</v>
      </c>
      <c r="J245" s="51">
        <v>494</v>
      </c>
      <c r="K245" s="51">
        <v>509</v>
      </c>
      <c r="L245" s="53">
        <v>1200</v>
      </c>
      <c r="M245" s="65">
        <f t="shared" si="16"/>
        <v>9600</v>
      </c>
      <c r="N245" s="66">
        <f t="shared" si="17"/>
        <v>1.5473887814313347</v>
      </c>
    </row>
    <row r="246" spans="1:14" ht="15" customHeight="1">
      <c r="A246" s="51">
        <v>8</v>
      </c>
      <c r="B246" s="52">
        <v>42800</v>
      </c>
      <c r="C246" s="51" t="s">
        <v>23</v>
      </c>
      <c r="D246" s="51" t="s">
        <v>53</v>
      </c>
      <c r="E246" s="51" t="s">
        <v>67</v>
      </c>
      <c r="F246" s="51">
        <v>8760</v>
      </c>
      <c r="G246" s="51">
        <v>9000</v>
      </c>
      <c r="H246" s="51">
        <v>8610</v>
      </c>
      <c r="I246" s="51">
        <v>8560</v>
      </c>
      <c r="J246" s="51">
        <v>8410</v>
      </c>
      <c r="K246" s="51">
        <v>8610</v>
      </c>
      <c r="L246" s="53">
        <v>75</v>
      </c>
      <c r="M246" s="65">
        <f t="shared" si="16"/>
        <v>11250</v>
      </c>
      <c r="N246" s="66">
        <f t="shared" si="17"/>
        <v>1.7123287671232879</v>
      </c>
    </row>
    <row r="247" spans="1:14" ht="15" customHeight="1">
      <c r="A247" s="51">
        <v>9</v>
      </c>
      <c r="B247" s="52">
        <v>42800</v>
      </c>
      <c r="C247" s="51" t="s">
        <v>23</v>
      </c>
      <c r="D247" s="51" t="s">
        <v>53</v>
      </c>
      <c r="E247" s="51" t="s">
        <v>93</v>
      </c>
      <c r="F247" s="51">
        <v>303</v>
      </c>
      <c r="G247" s="51">
        <v>309</v>
      </c>
      <c r="H247" s="51">
        <v>300</v>
      </c>
      <c r="I247" s="51">
        <v>297</v>
      </c>
      <c r="J247" s="51">
        <v>394</v>
      </c>
      <c r="K247" s="51">
        <v>294</v>
      </c>
      <c r="L247" s="53">
        <v>2750</v>
      </c>
      <c r="M247" s="65">
        <f t="shared" si="16"/>
        <v>24750</v>
      </c>
      <c r="N247" s="66">
        <f t="shared" si="17"/>
        <v>2.9702970297029703</v>
      </c>
    </row>
    <row r="248" spans="1:14" ht="15" customHeight="1">
      <c r="A248" s="51">
        <v>10</v>
      </c>
      <c r="B248" s="52">
        <v>42799</v>
      </c>
      <c r="C248" s="51" t="s">
        <v>23</v>
      </c>
      <c r="D248" s="51" t="s">
        <v>21</v>
      </c>
      <c r="E248" s="51" t="s">
        <v>107</v>
      </c>
      <c r="F248" s="51">
        <v>82.5</v>
      </c>
      <c r="G248" s="51">
        <v>80.9</v>
      </c>
      <c r="H248" s="51">
        <v>83.5</v>
      </c>
      <c r="I248" s="51">
        <v>84.5</v>
      </c>
      <c r="J248" s="51">
        <v>85.5</v>
      </c>
      <c r="K248" s="51">
        <v>85.5</v>
      </c>
      <c r="L248" s="53">
        <v>10000</v>
      </c>
      <c r="M248" s="65">
        <f t="shared" si="16"/>
        <v>30000</v>
      </c>
      <c r="N248" s="66">
        <f t="shared" si="17"/>
        <v>3.6363636363636367</v>
      </c>
    </row>
    <row r="249" spans="1:13" ht="15" customHeight="1">
      <c r="A249" s="9" t="s">
        <v>25</v>
      </c>
      <c r="B249" s="10"/>
      <c r="C249" s="11"/>
      <c r="D249" s="12"/>
      <c r="E249" s="13"/>
      <c r="F249" s="13"/>
      <c r="G249" s="14"/>
      <c r="H249" s="15"/>
      <c r="I249" s="15"/>
      <c r="J249" s="15"/>
      <c r="K249" s="16"/>
      <c r="L249" s="17"/>
      <c r="M249" s="40"/>
    </row>
    <row r="250" spans="1:14" ht="15" customHeight="1">
      <c r="A250" s="9" t="s">
        <v>26</v>
      </c>
      <c r="B250" s="19"/>
      <c r="C250" s="11"/>
      <c r="D250" s="12"/>
      <c r="E250" s="13"/>
      <c r="F250" s="13"/>
      <c r="H250" s="13"/>
      <c r="I250" s="13"/>
      <c r="J250" s="13"/>
      <c r="K250" s="16"/>
      <c r="L250" s="17"/>
      <c r="N250" s="67"/>
    </row>
    <row r="251" spans="1:14" ht="15" customHeight="1">
      <c r="A251" s="9" t="s">
        <v>26</v>
      </c>
      <c r="B251" s="19"/>
      <c r="C251" s="20"/>
      <c r="D251" s="21"/>
      <c r="E251" s="22"/>
      <c r="F251" s="22"/>
      <c r="G251" s="23"/>
      <c r="H251" s="22"/>
      <c r="I251" s="22"/>
      <c r="J251" s="22"/>
      <c r="K251" s="22"/>
      <c r="L251" s="17"/>
      <c r="M251" s="17"/>
      <c r="N251" s="17"/>
    </row>
    <row r="252" spans="1:14" ht="15" customHeight="1" thickBot="1">
      <c r="A252" s="24"/>
      <c r="B252" s="19"/>
      <c r="C252" s="22"/>
      <c r="D252" s="22"/>
      <c r="E252" s="22"/>
      <c r="F252" s="25"/>
      <c r="G252" s="26"/>
      <c r="H252" s="27" t="s">
        <v>27</v>
      </c>
      <c r="I252" s="27"/>
      <c r="J252" s="28"/>
      <c r="K252" s="28"/>
      <c r="L252" s="17"/>
      <c r="M252" s="63" t="s">
        <v>72</v>
      </c>
      <c r="N252" s="64" t="s">
        <v>68</v>
      </c>
    </row>
    <row r="253" spans="1:12" ht="15" customHeight="1">
      <c r="A253" s="24"/>
      <c r="B253" s="19"/>
      <c r="C253" s="79" t="s">
        <v>28</v>
      </c>
      <c r="D253" s="79"/>
      <c r="E253" s="29">
        <v>10</v>
      </c>
      <c r="F253" s="30">
        <v>100</v>
      </c>
      <c r="G253" s="31">
        <v>10</v>
      </c>
      <c r="H253" s="32">
        <f>G254/G253%</f>
        <v>90</v>
      </c>
      <c r="I253" s="32"/>
      <c r="J253" s="32"/>
      <c r="L253" s="17"/>
    </row>
    <row r="254" spans="1:14" ht="15" customHeight="1">
      <c r="A254" s="24"/>
      <c r="B254" s="19"/>
      <c r="C254" s="75" t="s">
        <v>29</v>
      </c>
      <c r="D254" s="75"/>
      <c r="E254" s="33">
        <v>9</v>
      </c>
      <c r="F254" s="34">
        <f>(E254/E253)*100</f>
        <v>90</v>
      </c>
      <c r="G254" s="31">
        <v>9</v>
      </c>
      <c r="H254" s="28"/>
      <c r="I254" s="28"/>
      <c r="J254" s="22"/>
      <c r="M254" s="22"/>
      <c r="N254" s="22"/>
    </row>
    <row r="255" spans="1:14" ht="15" customHeight="1">
      <c r="A255" s="35"/>
      <c r="B255" s="19"/>
      <c r="C255" s="75" t="s">
        <v>31</v>
      </c>
      <c r="D255" s="75"/>
      <c r="E255" s="33">
        <v>0</v>
      </c>
      <c r="F255" s="34">
        <f>(E255/E253)*100</f>
        <v>0</v>
      </c>
      <c r="G255" s="36"/>
      <c r="H255" s="31"/>
      <c r="I255" s="31"/>
      <c r="J255" s="22"/>
      <c r="K255" s="28"/>
      <c r="L255" s="17"/>
      <c r="M255" s="20"/>
      <c r="N255" s="20"/>
    </row>
    <row r="256" spans="1:14" ht="15" customHeight="1">
      <c r="A256" s="35"/>
      <c r="B256" s="19"/>
      <c r="C256" s="75" t="s">
        <v>32</v>
      </c>
      <c r="D256" s="75"/>
      <c r="E256" s="33">
        <v>0</v>
      </c>
      <c r="F256" s="34">
        <f>(E256/E253)*100</f>
        <v>0</v>
      </c>
      <c r="G256" s="36"/>
      <c r="H256" s="31"/>
      <c r="I256" s="31"/>
      <c r="J256" s="22"/>
      <c r="L256" s="17"/>
      <c r="M256" s="17"/>
      <c r="N256" s="17"/>
    </row>
    <row r="257" spans="1:14" ht="15" customHeight="1">
      <c r="A257" s="35"/>
      <c r="B257" s="19"/>
      <c r="C257" s="75" t="s">
        <v>33</v>
      </c>
      <c r="D257" s="75"/>
      <c r="E257" s="33">
        <v>1</v>
      </c>
      <c r="F257" s="34">
        <f>(E257/E253)*100</f>
        <v>10</v>
      </c>
      <c r="G257" s="36"/>
      <c r="H257" s="22" t="s">
        <v>34</v>
      </c>
      <c r="I257" s="22"/>
      <c r="J257" s="37"/>
      <c r="K257" s="28"/>
      <c r="L257" s="17"/>
      <c r="M257" s="17"/>
      <c r="N257" s="17"/>
    </row>
    <row r="258" spans="1:14" ht="15" customHeight="1">
      <c r="A258" s="35"/>
      <c r="B258" s="19"/>
      <c r="C258" s="75" t="s">
        <v>35</v>
      </c>
      <c r="D258" s="75"/>
      <c r="E258" s="33">
        <v>0</v>
      </c>
      <c r="F258" s="34">
        <v>10</v>
      </c>
      <c r="G258" s="36"/>
      <c r="H258" s="22"/>
      <c r="I258" s="22"/>
      <c r="J258" s="37"/>
      <c r="K258" s="28"/>
      <c r="L258" s="17"/>
      <c r="M258" s="17"/>
      <c r="N258" s="17"/>
    </row>
    <row r="259" spans="1:14" ht="15" customHeight="1" thickBot="1">
      <c r="A259" s="35"/>
      <c r="B259" s="19"/>
      <c r="C259" s="76" t="s">
        <v>36</v>
      </c>
      <c r="D259" s="76"/>
      <c r="E259" s="38"/>
      <c r="F259" s="39">
        <f>(E259/E253)*100</f>
        <v>0</v>
      </c>
      <c r="G259" s="36"/>
      <c r="H259" s="22"/>
      <c r="I259" s="22"/>
      <c r="M259" s="17"/>
      <c r="N259" s="17"/>
    </row>
    <row r="260" spans="1:14" ht="15" customHeight="1">
      <c r="A260" s="41" t="s">
        <v>37</v>
      </c>
      <c r="B260" s="10"/>
      <c r="C260" s="11"/>
      <c r="D260" s="11"/>
      <c r="E260" s="13"/>
      <c r="F260" s="13"/>
      <c r="G260" s="42"/>
      <c r="H260" s="43"/>
      <c r="I260" s="43"/>
      <c r="J260" s="43"/>
      <c r="K260" s="13"/>
      <c r="L260" s="17"/>
      <c r="M260" s="17"/>
      <c r="N260" s="40"/>
    </row>
    <row r="261" spans="1:14" ht="15" customHeight="1">
      <c r="A261" s="12" t="s">
        <v>38</v>
      </c>
      <c r="B261" s="10"/>
      <c r="C261" s="44"/>
      <c r="D261" s="45"/>
      <c r="E261" s="46"/>
      <c r="F261" s="43"/>
      <c r="G261" s="42"/>
      <c r="H261" s="43"/>
      <c r="I261" s="43"/>
      <c r="J261" s="43"/>
      <c r="K261" s="13"/>
      <c r="L261" s="17"/>
      <c r="M261" s="24"/>
      <c r="N261" s="24"/>
    </row>
    <row r="262" spans="1:14" ht="15" customHeight="1">
      <c r="A262" s="12" t="s">
        <v>39</v>
      </c>
      <c r="B262" s="10"/>
      <c r="C262" s="11"/>
      <c r="D262" s="45"/>
      <c r="E262" s="46"/>
      <c r="F262" s="43"/>
      <c r="G262" s="42"/>
      <c r="H262" s="47"/>
      <c r="I262" s="47"/>
      <c r="J262" s="47"/>
      <c r="K262" s="13"/>
      <c r="L262" s="17"/>
      <c r="N262" s="17"/>
    </row>
    <row r="263" spans="1:14" ht="15" customHeight="1">
      <c r="A263" s="12" t="s">
        <v>40</v>
      </c>
      <c r="B263" s="44"/>
      <c r="C263" s="11"/>
      <c r="D263" s="45"/>
      <c r="E263" s="46"/>
      <c r="F263" s="43"/>
      <c r="G263" s="48"/>
      <c r="H263" s="47"/>
      <c r="I263" s="47"/>
      <c r="J263" s="47"/>
      <c r="K263" s="13"/>
      <c r="L263" s="17"/>
      <c r="M263" s="17"/>
      <c r="N263" s="17"/>
    </row>
    <row r="264" spans="1:14" ht="15" customHeight="1">
      <c r="A264" s="12" t="s">
        <v>41</v>
      </c>
      <c r="B264" s="35"/>
      <c r="C264" s="11"/>
      <c r="D264" s="49"/>
      <c r="E264" s="43"/>
      <c r="F264" s="43"/>
      <c r="G264" s="48"/>
      <c r="H264" s="47"/>
      <c r="I264" s="47"/>
      <c r="J264" s="47"/>
      <c r="K264" s="43"/>
      <c r="L264" s="17"/>
      <c r="M264" s="17"/>
      <c r="N264" s="17"/>
    </row>
    <row r="265" ht="15" customHeight="1" thickBot="1"/>
    <row r="266" spans="1:14" ht="15" customHeight="1" thickBot="1">
      <c r="A266" s="84" t="s">
        <v>0</v>
      </c>
      <c r="B266" s="84"/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</row>
    <row r="267" spans="1:14" ht="15" customHeight="1" thickBot="1">
      <c r="A267" s="84"/>
      <c r="B267" s="84"/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</row>
    <row r="268" spans="1:14" ht="15" customHeight="1">
      <c r="A268" s="84"/>
      <c r="B268" s="84"/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</row>
    <row r="269" spans="1:14" ht="15" customHeight="1">
      <c r="A269" s="85" t="s">
        <v>1</v>
      </c>
      <c r="B269" s="85"/>
      <c r="C269" s="85"/>
      <c r="D269" s="85"/>
      <c r="E269" s="85"/>
      <c r="F269" s="85"/>
      <c r="G269" s="85"/>
      <c r="H269" s="85"/>
      <c r="I269" s="85"/>
      <c r="J269" s="85"/>
      <c r="K269" s="85"/>
      <c r="L269" s="85"/>
      <c r="M269" s="85"/>
      <c r="N269" s="85"/>
    </row>
    <row r="270" spans="1:14" ht="15" customHeight="1">
      <c r="A270" s="85" t="s">
        <v>2</v>
      </c>
      <c r="B270" s="85"/>
      <c r="C270" s="85"/>
      <c r="D270" s="85"/>
      <c r="E270" s="85"/>
      <c r="F270" s="85"/>
      <c r="G270" s="85"/>
      <c r="H270" s="85"/>
      <c r="I270" s="85"/>
      <c r="J270" s="85"/>
      <c r="K270" s="85"/>
      <c r="L270" s="85"/>
      <c r="M270" s="85"/>
      <c r="N270" s="85"/>
    </row>
    <row r="271" spans="1:14" ht="15" customHeight="1" thickBot="1">
      <c r="A271" s="86" t="s">
        <v>3</v>
      </c>
      <c r="B271" s="86"/>
      <c r="C271" s="86"/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</row>
    <row r="272" spans="1:14" ht="15" customHeight="1">
      <c r="A272" s="87" t="s">
        <v>102</v>
      </c>
      <c r="B272" s="87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</row>
    <row r="273" spans="1:14" ht="15" customHeight="1">
      <c r="A273" s="87" t="s">
        <v>5</v>
      </c>
      <c r="B273" s="87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</row>
    <row r="274" spans="1:14" ht="15" customHeight="1">
      <c r="A274" s="82" t="s">
        <v>6</v>
      </c>
      <c r="B274" s="77" t="s">
        <v>7</v>
      </c>
      <c r="C274" s="77" t="s">
        <v>8</v>
      </c>
      <c r="D274" s="82" t="s">
        <v>9</v>
      </c>
      <c r="E274" s="77" t="s">
        <v>10</v>
      </c>
      <c r="F274" s="77" t="s">
        <v>11</v>
      </c>
      <c r="G274" s="77" t="s">
        <v>12</v>
      </c>
      <c r="H274" s="77" t="s">
        <v>13</v>
      </c>
      <c r="I274" s="77" t="s">
        <v>14</v>
      </c>
      <c r="J274" s="77" t="s">
        <v>15</v>
      </c>
      <c r="K274" s="80" t="s">
        <v>16</v>
      </c>
      <c r="L274" s="77" t="s">
        <v>17</v>
      </c>
      <c r="M274" s="77" t="s">
        <v>18</v>
      </c>
      <c r="N274" s="77" t="s">
        <v>19</v>
      </c>
    </row>
    <row r="275" spans="1:14" ht="15" customHeight="1">
      <c r="A275" s="83"/>
      <c r="B275" s="78"/>
      <c r="C275" s="78"/>
      <c r="D275" s="83"/>
      <c r="E275" s="78"/>
      <c r="F275" s="78"/>
      <c r="G275" s="78"/>
      <c r="H275" s="78"/>
      <c r="I275" s="78"/>
      <c r="J275" s="78"/>
      <c r="K275" s="81"/>
      <c r="L275" s="78"/>
      <c r="M275" s="78"/>
      <c r="N275" s="78"/>
    </row>
    <row r="276" spans="1:14" ht="15" customHeight="1">
      <c r="A276" s="51">
        <v>1</v>
      </c>
      <c r="B276" s="52">
        <v>42794</v>
      </c>
      <c r="C276" s="51" t="s">
        <v>23</v>
      </c>
      <c r="D276" s="51" t="s">
        <v>53</v>
      </c>
      <c r="E276" s="51" t="s">
        <v>93</v>
      </c>
      <c r="F276" s="51">
        <v>313</v>
      </c>
      <c r="G276" s="51">
        <v>319</v>
      </c>
      <c r="H276" s="51">
        <v>309</v>
      </c>
      <c r="I276" s="51">
        <v>305</v>
      </c>
      <c r="J276" s="51">
        <v>301</v>
      </c>
      <c r="K276" s="51">
        <v>305</v>
      </c>
      <c r="L276" s="53">
        <v>2750</v>
      </c>
      <c r="M276" s="65">
        <f>IF(D276="BUY",(K276-F276)*(L276),(F276-K276)*(L276))</f>
        <v>22000</v>
      </c>
      <c r="N276" s="66">
        <f>M276/(L276)/F276%</f>
        <v>2.5559105431309903</v>
      </c>
    </row>
    <row r="277" spans="1:14" ht="15" customHeight="1">
      <c r="A277" s="51">
        <v>2</v>
      </c>
      <c r="B277" s="52">
        <v>42793</v>
      </c>
      <c r="C277" s="51" t="s">
        <v>23</v>
      </c>
      <c r="D277" s="51" t="s">
        <v>21</v>
      </c>
      <c r="E277" s="51" t="s">
        <v>105</v>
      </c>
      <c r="F277" s="51">
        <v>322</v>
      </c>
      <c r="G277" s="51">
        <v>315</v>
      </c>
      <c r="H277" s="51">
        <v>326</v>
      </c>
      <c r="I277" s="51">
        <v>330</v>
      </c>
      <c r="J277" s="51">
        <v>334</v>
      </c>
      <c r="K277" s="51">
        <v>315</v>
      </c>
      <c r="L277" s="53">
        <v>3000</v>
      </c>
      <c r="M277" s="65">
        <f>IF(D277="BUY",(K277-F277)*(L277),(F277-K277)*(L277))</f>
        <v>-21000</v>
      </c>
      <c r="N277" s="66">
        <f>M277/(L277)/F277%</f>
        <v>-2.1739130434782608</v>
      </c>
    </row>
    <row r="278" spans="1:14" ht="15" customHeight="1">
      <c r="A278" s="51">
        <v>3</v>
      </c>
      <c r="B278" s="52">
        <v>42792</v>
      </c>
      <c r="C278" s="51" t="s">
        <v>23</v>
      </c>
      <c r="D278" s="51" t="s">
        <v>21</v>
      </c>
      <c r="E278" s="51" t="s">
        <v>104</v>
      </c>
      <c r="F278" s="51">
        <v>329</v>
      </c>
      <c r="G278" s="51">
        <v>319</v>
      </c>
      <c r="H278" s="51">
        <v>335</v>
      </c>
      <c r="I278" s="51">
        <v>341</v>
      </c>
      <c r="J278" s="51">
        <v>347</v>
      </c>
      <c r="K278" s="51">
        <v>335</v>
      </c>
      <c r="L278" s="53">
        <v>1600</v>
      </c>
      <c r="M278" s="65">
        <f>IF(D278="BUY",(K278-F278)*(L278),(F278-K278)*(L278))</f>
        <v>9600</v>
      </c>
      <c r="N278" s="66">
        <f>M278/(L278)/F278%</f>
        <v>1.8237082066869301</v>
      </c>
    </row>
    <row r="279" spans="1:14" ht="15" customHeight="1">
      <c r="A279" s="51">
        <v>4</v>
      </c>
      <c r="B279" s="52">
        <v>42789</v>
      </c>
      <c r="C279" s="51" t="s">
        <v>23</v>
      </c>
      <c r="D279" s="51" t="s">
        <v>21</v>
      </c>
      <c r="E279" s="51" t="s">
        <v>52</v>
      </c>
      <c r="F279" s="51">
        <v>324</v>
      </c>
      <c r="G279" s="51">
        <v>316</v>
      </c>
      <c r="H279" s="51">
        <v>330</v>
      </c>
      <c r="I279" s="51">
        <v>336</v>
      </c>
      <c r="J279" s="51">
        <v>342</v>
      </c>
      <c r="K279" s="51">
        <v>329</v>
      </c>
      <c r="L279" s="53">
        <v>1750</v>
      </c>
      <c r="M279" s="65">
        <f>IF(D279="BUY",(K279-F279)*(L279),(F279-K279)*(L279))</f>
        <v>8750</v>
      </c>
      <c r="N279" s="66">
        <f>M279/(L279)/F279%</f>
        <v>1.5432098765432098</v>
      </c>
    </row>
    <row r="280" spans="1:14" ht="15" customHeight="1">
      <c r="A280" s="51">
        <v>5</v>
      </c>
      <c r="B280" s="52">
        <v>42789</v>
      </c>
      <c r="C280" s="51" t="s">
        <v>23</v>
      </c>
      <c r="D280" s="51" t="s">
        <v>21</v>
      </c>
      <c r="E280" s="51" t="s">
        <v>80</v>
      </c>
      <c r="F280" s="51">
        <v>665</v>
      </c>
      <c r="G280" s="51">
        <v>649</v>
      </c>
      <c r="H280" s="51">
        <v>675</v>
      </c>
      <c r="I280" s="51">
        <v>685</v>
      </c>
      <c r="J280" s="51">
        <v>695</v>
      </c>
      <c r="K280" s="51">
        <v>675</v>
      </c>
      <c r="L280" s="53">
        <v>1061</v>
      </c>
      <c r="M280" s="65">
        <f aca="true" t="shared" si="18" ref="M280:M285">IF(D280="BUY",(K280-F280)*(L280),(F280-K280)*(L280))</f>
        <v>10610</v>
      </c>
      <c r="N280" s="66">
        <f aca="true" t="shared" si="19" ref="N280:N285">M280/(L280)/F280%</f>
        <v>1.5037593984962405</v>
      </c>
    </row>
    <row r="281" spans="1:14" ht="15" customHeight="1">
      <c r="A281" s="51">
        <v>6</v>
      </c>
      <c r="B281" s="52">
        <v>42782</v>
      </c>
      <c r="C281" s="51" t="s">
        <v>23</v>
      </c>
      <c r="D281" s="51" t="s">
        <v>53</v>
      </c>
      <c r="E281" s="51" t="s">
        <v>92</v>
      </c>
      <c r="F281" s="51">
        <v>272</v>
      </c>
      <c r="G281" s="51">
        <v>279</v>
      </c>
      <c r="H281" s="51">
        <v>269</v>
      </c>
      <c r="I281" s="51">
        <v>266</v>
      </c>
      <c r="J281" s="51">
        <v>263</v>
      </c>
      <c r="K281" s="51">
        <v>266</v>
      </c>
      <c r="L281" s="53">
        <v>3000</v>
      </c>
      <c r="M281" s="65">
        <f t="shared" si="18"/>
        <v>18000</v>
      </c>
      <c r="N281" s="66">
        <f t="shared" si="19"/>
        <v>2.205882352941176</v>
      </c>
    </row>
    <row r="282" spans="1:14" ht="15" customHeight="1">
      <c r="A282" s="51">
        <v>7</v>
      </c>
      <c r="B282" s="52">
        <v>42775</v>
      </c>
      <c r="C282" s="51" t="s">
        <v>23</v>
      </c>
      <c r="D282" s="51" t="s">
        <v>21</v>
      </c>
      <c r="E282" s="51" t="s">
        <v>75</v>
      </c>
      <c r="F282" s="51">
        <v>163.5</v>
      </c>
      <c r="G282" s="51">
        <v>159</v>
      </c>
      <c r="H282" s="51">
        <v>166</v>
      </c>
      <c r="I282" s="51">
        <v>168.5</v>
      </c>
      <c r="J282" s="51">
        <v>169</v>
      </c>
      <c r="K282" s="51">
        <v>166</v>
      </c>
      <c r="L282" s="53">
        <v>3500</v>
      </c>
      <c r="M282" s="65">
        <f t="shared" si="18"/>
        <v>8750</v>
      </c>
      <c r="N282" s="66">
        <f t="shared" si="19"/>
        <v>1.529051987767584</v>
      </c>
    </row>
    <row r="283" spans="1:14" ht="15" customHeight="1">
      <c r="A283" s="51">
        <v>8</v>
      </c>
      <c r="B283" s="52">
        <v>42773</v>
      </c>
      <c r="C283" s="51" t="s">
        <v>23</v>
      </c>
      <c r="D283" s="51" t="s">
        <v>21</v>
      </c>
      <c r="E283" s="51" t="s">
        <v>103</v>
      </c>
      <c r="F283" s="51">
        <v>118.5</v>
      </c>
      <c r="G283" s="51">
        <v>109.5</v>
      </c>
      <c r="H283" s="51">
        <v>124</v>
      </c>
      <c r="I283" s="51">
        <v>129</v>
      </c>
      <c r="J283" s="51">
        <v>134</v>
      </c>
      <c r="K283" s="51">
        <v>122</v>
      </c>
      <c r="L283" s="53">
        <v>750</v>
      </c>
      <c r="M283" s="65">
        <f t="shared" si="18"/>
        <v>2625</v>
      </c>
      <c r="N283" s="66">
        <f t="shared" si="19"/>
        <v>2.9535864978902953</v>
      </c>
    </row>
    <row r="284" spans="1:14" ht="15" customHeight="1">
      <c r="A284" s="51">
        <v>9</v>
      </c>
      <c r="B284" s="52">
        <v>42773</v>
      </c>
      <c r="C284" s="51" t="s">
        <v>23</v>
      </c>
      <c r="D284" s="51" t="s">
        <v>53</v>
      </c>
      <c r="E284" s="51" t="s">
        <v>101</v>
      </c>
      <c r="F284" s="51">
        <v>442</v>
      </c>
      <c r="G284" s="51">
        <v>457</v>
      </c>
      <c r="H284" s="51">
        <v>432</v>
      </c>
      <c r="I284" s="51">
        <v>422</v>
      </c>
      <c r="J284" s="51">
        <v>412</v>
      </c>
      <c r="K284" s="51">
        <v>457</v>
      </c>
      <c r="L284" s="53">
        <v>750</v>
      </c>
      <c r="M284" s="65">
        <f t="shared" si="18"/>
        <v>-11250</v>
      </c>
      <c r="N284" s="66">
        <f t="shared" si="19"/>
        <v>-3.3936651583710407</v>
      </c>
    </row>
    <row r="285" spans="1:14" ht="15" customHeight="1">
      <c r="A285" s="51">
        <v>10</v>
      </c>
      <c r="B285" s="52">
        <v>42768</v>
      </c>
      <c r="C285" s="51" t="s">
        <v>23</v>
      </c>
      <c r="D285" s="51" t="s">
        <v>53</v>
      </c>
      <c r="E285" s="51" t="s">
        <v>93</v>
      </c>
      <c r="F285" s="51">
        <v>337</v>
      </c>
      <c r="G285" s="51">
        <v>343</v>
      </c>
      <c r="H285" s="51">
        <v>333</v>
      </c>
      <c r="I285" s="51">
        <v>329</v>
      </c>
      <c r="J285" s="51">
        <v>325</v>
      </c>
      <c r="K285" s="51">
        <v>329</v>
      </c>
      <c r="L285" s="53">
        <v>2750</v>
      </c>
      <c r="M285" s="65">
        <f t="shared" si="18"/>
        <v>22000</v>
      </c>
      <c r="N285" s="66">
        <f t="shared" si="19"/>
        <v>2.373887240356083</v>
      </c>
    </row>
    <row r="287" spans="1:13" ht="15" customHeight="1">
      <c r="A287" s="9" t="s">
        <v>25</v>
      </c>
      <c r="B287" s="10"/>
      <c r="C287" s="11"/>
      <c r="D287" s="12"/>
      <c r="E287" s="13"/>
      <c r="F287" s="13"/>
      <c r="G287" s="14"/>
      <c r="H287" s="15"/>
      <c r="I287" s="15"/>
      <c r="J287" s="15"/>
      <c r="K287" s="16"/>
      <c r="L287" s="17"/>
      <c r="M287" s="40"/>
    </row>
    <row r="288" spans="1:14" ht="15" customHeight="1">
      <c r="A288" s="9" t="s">
        <v>26</v>
      </c>
      <c r="B288" s="19"/>
      <c r="C288" s="11"/>
      <c r="D288" s="12"/>
      <c r="E288" s="13"/>
      <c r="F288" s="13"/>
      <c r="G288" s="14"/>
      <c r="H288" s="13"/>
      <c r="I288" s="13"/>
      <c r="J288" s="13"/>
      <c r="K288" s="16"/>
      <c r="L288" s="17"/>
      <c r="N288" s="67"/>
    </row>
    <row r="289" spans="1:14" ht="15" customHeight="1">
      <c r="A289" s="9" t="s">
        <v>26</v>
      </c>
      <c r="B289" s="19"/>
      <c r="C289" s="20"/>
      <c r="D289" s="21"/>
      <c r="E289" s="22"/>
      <c r="F289" s="22"/>
      <c r="G289" s="23"/>
      <c r="H289" s="22"/>
      <c r="I289" s="22"/>
      <c r="J289" s="22"/>
      <c r="K289" s="22"/>
      <c r="L289" s="17"/>
      <c r="M289" s="17"/>
      <c r="N289" s="17"/>
    </row>
    <row r="290" spans="1:14" ht="15" customHeight="1" thickBot="1">
      <c r="A290" s="24"/>
      <c r="B290" s="19"/>
      <c r="C290" s="22"/>
      <c r="D290" s="22"/>
      <c r="E290" s="22"/>
      <c r="F290" s="25"/>
      <c r="G290" s="26"/>
      <c r="H290" s="27" t="s">
        <v>27</v>
      </c>
      <c r="I290" s="27"/>
      <c r="J290" s="28"/>
      <c r="K290" s="28"/>
      <c r="L290" s="17"/>
      <c r="M290" s="63" t="s">
        <v>72</v>
      </c>
      <c r="N290" s="64" t="s">
        <v>68</v>
      </c>
    </row>
    <row r="291" spans="1:12" ht="15" customHeight="1">
      <c r="A291" s="24"/>
      <c r="B291" s="19"/>
      <c r="C291" s="79" t="s">
        <v>28</v>
      </c>
      <c r="D291" s="79"/>
      <c r="E291" s="29">
        <v>10</v>
      </c>
      <c r="F291" s="30">
        <v>100</v>
      </c>
      <c r="G291" s="31">
        <v>10</v>
      </c>
      <c r="H291" s="32">
        <f>G292/G291%</f>
        <v>80</v>
      </c>
      <c r="I291" s="32"/>
      <c r="J291" s="32"/>
      <c r="L291" s="17"/>
    </row>
    <row r="292" spans="1:14" ht="15" customHeight="1">
      <c r="A292" s="24"/>
      <c r="B292" s="19"/>
      <c r="C292" s="75" t="s">
        <v>29</v>
      </c>
      <c r="D292" s="75"/>
      <c r="E292" s="33">
        <v>8</v>
      </c>
      <c r="F292" s="34">
        <f>(E292/E291)*100</f>
        <v>80</v>
      </c>
      <c r="G292" s="31">
        <v>8</v>
      </c>
      <c r="H292" s="28"/>
      <c r="I292" s="28"/>
      <c r="J292" s="22"/>
      <c r="M292" s="22"/>
      <c r="N292" s="22"/>
    </row>
    <row r="293" spans="1:14" ht="15" customHeight="1">
      <c r="A293" s="35"/>
      <c r="B293" s="19"/>
      <c r="C293" s="75" t="s">
        <v>31</v>
      </c>
      <c r="D293" s="75"/>
      <c r="E293" s="33">
        <v>0</v>
      </c>
      <c r="F293" s="34">
        <f>(E293/E291)*100</f>
        <v>0</v>
      </c>
      <c r="G293" s="36"/>
      <c r="H293" s="31"/>
      <c r="I293" s="31"/>
      <c r="J293" s="22"/>
      <c r="K293" s="28"/>
      <c r="L293" s="17"/>
      <c r="M293" s="20"/>
      <c r="N293" s="20"/>
    </row>
    <row r="294" spans="1:14" ht="15" customHeight="1">
      <c r="A294" s="35"/>
      <c r="B294" s="19"/>
      <c r="C294" s="75" t="s">
        <v>32</v>
      </c>
      <c r="D294" s="75"/>
      <c r="E294" s="33">
        <v>0</v>
      </c>
      <c r="F294" s="34">
        <f>(E294/E291)*100</f>
        <v>0</v>
      </c>
      <c r="G294" s="36"/>
      <c r="H294" s="31"/>
      <c r="I294" s="31"/>
      <c r="J294" s="22"/>
      <c r="K294" s="28"/>
      <c r="L294" s="17"/>
      <c r="M294" s="17"/>
      <c r="N294" s="17"/>
    </row>
    <row r="295" spans="1:14" ht="15" customHeight="1">
      <c r="A295" s="35"/>
      <c r="B295" s="19"/>
      <c r="C295" s="75" t="s">
        <v>33</v>
      </c>
      <c r="D295" s="75"/>
      <c r="E295" s="33">
        <v>2</v>
      </c>
      <c r="F295" s="34">
        <f>(E295/E291)*100</f>
        <v>20</v>
      </c>
      <c r="G295" s="36"/>
      <c r="H295" s="22" t="s">
        <v>34</v>
      </c>
      <c r="I295" s="22"/>
      <c r="J295" s="37"/>
      <c r="K295" s="28"/>
      <c r="L295" s="17"/>
      <c r="M295" s="17"/>
      <c r="N295" s="17"/>
    </row>
    <row r="296" spans="1:14" ht="15" customHeight="1">
      <c r="A296" s="35"/>
      <c r="B296" s="19"/>
      <c r="C296" s="75" t="s">
        <v>35</v>
      </c>
      <c r="D296" s="75"/>
      <c r="E296" s="33">
        <v>0</v>
      </c>
      <c r="F296" s="34">
        <v>10</v>
      </c>
      <c r="G296" s="36"/>
      <c r="H296" s="22"/>
      <c r="I296" s="22"/>
      <c r="J296" s="37"/>
      <c r="K296" s="28"/>
      <c r="L296" s="17"/>
      <c r="M296" s="17"/>
      <c r="N296" s="17"/>
    </row>
    <row r="297" spans="1:14" ht="15" customHeight="1" thickBot="1">
      <c r="A297" s="35"/>
      <c r="B297" s="19"/>
      <c r="C297" s="76" t="s">
        <v>36</v>
      </c>
      <c r="D297" s="76"/>
      <c r="E297" s="38"/>
      <c r="F297" s="39">
        <f>(E297/E291)*100</f>
        <v>0</v>
      </c>
      <c r="G297" s="36"/>
      <c r="H297" s="22"/>
      <c r="I297" s="22"/>
      <c r="M297" s="17"/>
      <c r="N297" s="17"/>
    </row>
    <row r="298" spans="1:14" ht="15" customHeight="1">
      <c r="A298" s="41" t="s">
        <v>37</v>
      </c>
      <c r="B298" s="10"/>
      <c r="C298" s="11"/>
      <c r="D298" s="11"/>
      <c r="E298" s="13"/>
      <c r="F298" s="13"/>
      <c r="G298" s="42"/>
      <c r="H298" s="43"/>
      <c r="I298" s="43"/>
      <c r="J298" s="43"/>
      <c r="K298" s="13"/>
      <c r="L298" s="17"/>
      <c r="M298" s="40"/>
      <c r="N298" s="40"/>
    </row>
    <row r="299" spans="1:14" ht="15" customHeight="1">
      <c r="A299" s="12" t="s">
        <v>38</v>
      </c>
      <c r="B299" s="10"/>
      <c r="C299" s="44"/>
      <c r="D299" s="45"/>
      <c r="E299" s="46"/>
      <c r="F299" s="43"/>
      <c r="G299" s="42"/>
      <c r="H299" s="43"/>
      <c r="I299" s="43"/>
      <c r="J299" s="43"/>
      <c r="K299" s="13"/>
      <c r="L299" s="17"/>
      <c r="M299" s="24"/>
      <c r="N299" s="24"/>
    </row>
    <row r="300" spans="1:14" ht="15" customHeight="1">
      <c r="A300" s="12" t="s">
        <v>39</v>
      </c>
      <c r="B300" s="10"/>
      <c r="C300" s="11"/>
      <c r="D300" s="45"/>
      <c r="E300" s="46"/>
      <c r="F300" s="43"/>
      <c r="G300" s="42"/>
      <c r="H300" s="47"/>
      <c r="I300" s="47"/>
      <c r="J300" s="47"/>
      <c r="K300" s="13"/>
      <c r="L300" s="17"/>
      <c r="M300" s="17"/>
      <c r="N300" s="17"/>
    </row>
    <row r="301" spans="1:14" ht="15" customHeight="1">
      <c r="A301" s="12" t="s">
        <v>40</v>
      </c>
      <c r="B301" s="44"/>
      <c r="C301" s="11"/>
      <c r="D301" s="45"/>
      <c r="E301" s="46"/>
      <c r="F301" s="43"/>
      <c r="G301" s="48"/>
      <c r="H301" s="47"/>
      <c r="I301" s="47"/>
      <c r="J301" s="47"/>
      <c r="K301" s="13"/>
      <c r="L301" s="17"/>
      <c r="M301" s="17"/>
      <c r="N301" s="17"/>
    </row>
    <row r="302" spans="1:14" ht="15" customHeight="1">
      <c r="A302" s="12" t="s">
        <v>41</v>
      </c>
      <c r="B302" s="35"/>
      <c r="C302" s="11"/>
      <c r="D302" s="49"/>
      <c r="E302" s="43"/>
      <c r="F302" s="43"/>
      <c r="G302" s="48"/>
      <c r="H302" s="47"/>
      <c r="I302" s="47"/>
      <c r="J302" s="47"/>
      <c r="K302" s="43"/>
      <c r="L302" s="17"/>
      <c r="M302" s="17"/>
      <c r="N302" s="17"/>
    </row>
    <row r="303" ht="15" customHeight="1" thickBot="1"/>
    <row r="304" spans="1:14" ht="15" customHeight="1" thickBot="1">
      <c r="A304" s="84" t="s">
        <v>0</v>
      </c>
      <c r="B304" s="84"/>
      <c r="C304" s="84"/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84"/>
    </row>
    <row r="305" spans="1:14" ht="15" customHeight="1" thickBot="1">
      <c r="A305" s="84"/>
      <c r="B305" s="84"/>
      <c r="C305" s="84"/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84"/>
    </row>
    <row r="306" spans="1:14" ht="15" customHeight="1">
      <c r="A306" s="84"/>
      <c r="B306" s="84"/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</row>
    <row r="307" spans="1:14" ht="15" customHeight="1">
      <c r="A307" s="85" t="s">
        <v>1</v>
      </c>
      <c r="B307" s="85"/>
      <c r="C307" s="85"/>
      <c r="D307" s="85"/>
      <c r="E307" s="85"/>
      <c r="F307" s="85"/>
      <c r="G307" s="85"/>
      <c r="H307" s="85"/>
      <c r="I307" s="85"/>
      <c r="J307" s="85"/>
      <c r="K307" s="85"/>
      <c r="L307" s="85"/>
      <c r="M307" s="85"/>
      <c r="N307" s="85"/>
    </row>
    <row r="308" spans="1:14" ht="15" customHeight="1">
      <c r="A308" s="85" t="s">
        <v>2</v>
      </c>
      <c r="B308" s="85"/>
      <c r="C308" s="85"/>
      <c r="D308" s="85"/>
      <c r="E308" s="85"/>
      <c r="F308" s="85"/>
      <c r="G308" s="85"/>
      <c r="H308" s="85"/>
      <c r="I308" s="85"/>
      <c r="J308" s="85"/>
      <c r="K308" s="85"/>
      <c r="L308" s="85"/>
      <c r="M308" s="85"/>
      <c r="N308" s="85"/>
    </row>
    <row r="309" spans="1:14" ht="15" customHeight="1" thickBot="1">
      <c r="A309" s="86" t="s">
        <v>3</v>
      </c>
      <c r="B309" s="86"/>
      <c r="C309" s="86"/>
      <c r="D309" s="86"/>
      <c r="E309" s="86"/>
      <c r="F309" s="86"/>
      <c r="G309" s="86"/>
      <c r="H309" s="86"/>
      <c r="I309" s="86"/>
      <c r="J309" s="86"/>
      <c r="K309" s="86"/>
      <c r="L309" s="86"/>
      <c r="M309" s="86"/>
      <c r="N309" s="86"/>
    </row>
    <row r="310" spans="1:14" ht="15" customHeight="1">
      <c r="A310" s="87" t="s">
        <v>97</v>
      </c>
      <c r="B310" s="87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</row>
    <row r="311" spans="1:14" ht="15" customHeight="1">
      <c r="A311" s="87" t="s">
        <v>5</v>
      </c>
      <c r="B311" s="87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</row>
    <row r="312" spans="1:14" ht="15" customHeight="1">
      <c r="A312" s="82" t="s">
        <v>6</v>
      </c>
      <c r="B312" s="77" t="s">
        <v>7</v>
      </c>
      <c r="C312" s="77" t="s">
        <v>8</v>
      </c>
      <c r="D312" s="82" t="s">
        <v>9</v>
      </c>
      <c r="E312" s="77" t="s">
        <v>10</v>
      </c>
      <c r="F312" s="77" t="s">
        <v>11</v>
      </c>
      <c r="G312" s="77" t="s">
        <v>12</v>
      </c>
      <c r="H312" s="77" t="s">
        <v>13</v>
      </c>
      <c r="I312" s="77" t="s">
        <v>14</v>
      </c>
      <c r="J312" s="77" t="s">
        <v>15</v>
      </c>
      <c r="K312" s="80" t="s">
        <v>16</v>
      </c>
      <c r="L312" s="77" t="s">
        <v>17</v>
      </c>
      <c r="M312" s="77" t="s">
        <v>18</v>
      </c>
      <c r="N312" s="77" t="s">
        <v>19</v>
      </c>
    </row>
    <row r="313" spans="1:14" ht="15" customHeight="1">
      <c r="A313" s="83"/>
      <c r="B313" s="78"/>
      <c r="C313" s="78"/>
      <c r="D313" s="83"/>
      <c r="E313" s="78"/>
      <c r="F313" s="78"/>
      <c r="G313" s="78"/>
      <c r="H313" s="78"/>
      <c r="I313" s="78"/>
      <c r="J313" s="78"/>
      <c r="K313" s="81"/>
      <c r="L313" s="78"/>
      <c r="M313" s="78"/>
      <c r="N313" s="78"/>
    </row>
    <row r="314" spans="1:14" ht="15" customHeight="1">
      <c r="A314" s="51">
        <v>1</v>
      </c>
      <c r="B314" s="52">
        <v>42764</v>
      </c>
      <c r="C314" s="51" t="s">
        <v>23</v>
      </c>
      <c r="D314" s="51" t="s">
        <v>21</v>
      </c>
      <c r="E314" s="51" t="s">
        <v>99</v>
      </c>
      <c r="F314" s="51">
        <v>520</v>
      </c>
      <c r="G314" s="51">
        <v>500</v>
      </c>
      <c r="H314" s="51">
        <v>530</v>
      </c>
      <c r="I314" s="51">
        <v>540</v>
      </c>
      <c r="J314" s="51">
        <v>550</v>
      </c>
      <c r="K314" s="51">
        <v>500</v>
      </c>
      <c r="L314" s="53">
        <v>750</v>
      </c>
      <c r="M314" s="65">
        <f>IF(D314="BUY",(K314-F314)*(L314),(F314-K314)*(L314))</f>
        <v>-15000</v>
      </c>
      <c r="N314" s="66">
        <f>M314/(L314)/F314%</f>
        <v>-3.846153846153846</v>
      </c>
    </row>
    <row r="315" spans="1:14" ht="15" customHeight="1">
      <c r="A315" s="51">
        <v>2</v>
      </c>
      <c r="B315" s="52">
        <v>42764</v>
      </c>
      <c r="C315" s="51" t="s">
        <v>23</v>
      </c>
      <c r="D315" s="51" t="s">
        <v>21</v>
      </c>
      <c r="E315" s="51" t="s">
        <v>100</v>
      </c>
      <c r="F315" s="51">
        <v>1965</v>
      </c>
      <c r="G315" s="51">
        <v>1945</v>
      </c>
      <c r="H315" s="51">
        <v>1980</v>
      </c>
      <c r="I315" s="51">
        <v>1995</v>
      </c>
      <c r="J315" s="51">
        <v>2010</v>
      </c>
      <c r="K315" s="51">
        <v>1980</v>
      </c>
      <c r="L315" s="53">
        <v>500</v>
      </c>
      <c r="M315" s="65">
        <f>IF(D315="BUY",(K315-F315)*(L315),(F315-K315)*(L315))</f>
        <v>7500</v>
      </c>
      <c r="N315" s="66">
        <f>M315/(L315)/F315%</f>
        <v>0.7633587786259542</v>
      </c>
    </row>
    <row r="316" spans="1:14" ht="15" customHeight="1">
      <c r="A316" s="51">
        <v>3</v>
      </c>
      <c r="B316" s="52">
        <v>42754</v>
      </c>
      <c r="C316" s="51" t="s">
        <v>23</v>
      </c>
      <c r="D316" s="51" t="s">
        <v>21</v>
      </c>
      <c r="E316" s="51" t="s">
        <v>99</v>
      </c>
      <c r="F316" s="51">
        <v>530</v>
      </c>
      <c r="G316" s="51">
        <v>512</v>
      </c>
      <c r="H316" s="51">
        <v>542</v>
      </c>
      <c r="I316" s="51">
        <v>554</v>
      </c>
      <c r="J316" s="51">
        <v>566</v>
      </c>
      <c r="K316" s="51">
        <v>542</v>
      </c>
      <c r="L316" s="53">
        <v>750</v>
      </c>
      <c r="M316" s="65">
        <f>IF(D316="BUY",(K316-F316)*(L316),(F316-K316)*(L316))</f>
        <v>9000</v>
      </c>
      <c r="N316" s="66">
        <f>M316/(L316)/F316%</f>
        <v>2.2641509433962264</v>
      </c>
    </row>
    <row r="317" spans="1:14" ht="15" customHeight="1">
      <c r="A317" s="51">
        <v>4</v>
      </c>
      <c r="B317" s="52">
        <v>42751</v>
      </c>
      <c r="C317" s="51" t="s">
        <v>23</v>
      </c>
      <c r="D317" s="51" t="s">
        <v>53</v>
      </c>
      <c r="E317" s="51" t="s">
        <v>92</v>
      </c>
      <c r="F317" s="51">
        <v>300</v>
      </c>
      <c r="G317" s="51">
        <v>306</v>
      </c>
      <c r="H317" s="51">
        <v>297</v>
      </c>
      <c r="I317" s="51">
        <v>294</v>
      </c>
      <c r="J317" s="51">
        <v>291</v>
      </c>
      <c r="K317" s="51">
        <v>294</v>
      </c>
      <c r="L317" s="53">
        <v>3000</v>
      </c>
      <c r="M317" s="65">
        <f>IF(D317="BUY",(K317-F317)*(L317),(F317-K317)*(L317))</f>
        <v>18000</v>
      </c>
      <c r="N317" s="66">
        <f>M317/(L317)/F317%</f>
        <v>2</v>
      </c>
    </row>
    <row r="318" spans="1:14" ht="15" customHeight="1">
      <c r="A318" s="51">
        <v>5</v>
      </c>
      <c r="B318" s="52">
        <v>42747</v>
      </c>
      <c r="C318" s="51" t="s">
        <v>23</v>
      </c>
      <c r="D318" s="51" t="s">
        <v>21</v>
      </c>
      <c r="E318" s="51" t="s">
        <v>98</v>
      </c>
      <c r="F318" s="51">
        <v>552</v>
      </c>
      <c r="G318" s="51">
        <v>538</v>
      </c>
      <c r="H318" s="51">
        <v>562</v>
      </c>
      <c r="I318" s="51">
        <v>572</v>
      </c>
      <c r="J318" s="51">
        <v>582</v>
      </c>
      <c r="K318" s="51">
        <v>582</v>
      </c>
      <c r="L318" s="53">
        <v>1500</v>
      </c>
      <c r="M318" s="65">
        <f aca="true" t="shared" si="20" ref="M318:M323">IF(D318="BUY",(K318-F318)*(L318),(F318-K318)*(L318))</f>
        <v>45000</v>
      </c>
      <c r="N318" s="66">
        <f aca="true" t="shared" si="21" ref="N318:N323">M318/(L318)/F318%</f>
        <v>5.434782608695652</v>
      </c>
    </row>
    <row r="319" spans="1:14" ht="15" customHeight="1">
      <c r="A319" s="51">
        <v>6</v>
      </c>
      <c r="B319" s="52">
        <v>42746</v>
      </c>
      <c r="C319" s="51" t="s">
        <v>23</v>
      </c>
      <c r="D319" s="51" t="s">
        <v>21</v>
      </c>
      <c r="E319" s="51" t="s">
        <v>43</v>
      </c>
      <c r="F319" s="51">
        <v>594</v>
      </c>
      <c r="G319" s="51">
        <v>578</v>
      </c>
      <c r="H319" s="51">
        <v>604</v>
      </c>
      <c r="I319" s="51">
        <v>614</v>
      </c>
      <c r="J319" s="51">
        <v>624</v>
      </c>
      <c r="K319" s="51">
        <v>578</v>
      </c>
      <c r="L319" s="53">
        <v>1100</v>
      </c>
      <c r="M319" s="65">
        <f t="shared" si="20"/>
        <v>-17600</v>
      </c>
      <c r="N319" s="66">
        <f t="shared" si="21"/>
        <v>-2.6936026936026933</v>
      </c>
    </row>
    <row r="320" spans="1:14" ht="15" customHeight="1">
      <c r="A320" s="51">
        <v>7</v>
      </c>
      <c r="B320" s="52">
        <v>42744</v>
      </c>
      <c r="C320" s="51" t="s">
        <v>23</v>
      </c>
      <c r="D320" s="51" t="s">
        <v>21</v>
      </c>
      <c r="E320" s="51" t="s">
        <v>98</v>
      </c>
      <c r="F320" s="51">
        <v>525</v>
      </c>
      <c r="G320" s="51">
        <v>508</v>
      </c>
      <c r="H320" s="51">
        <v>535</v>
      </c>
      <c r="I320" s="51">
        <v>545</v>
      </c>
      <c r="J320" s="51">
        <v>555</v>
      </c>
      <c r="K320" s="51">
        <v>535</v>
      </c>
      <c r="L320" s="53">
        <v>1500</v>
      </c>
      <c r="M320" s="65">
        <f t="shared" si="20"/>
        <v>15000</v>
      </c>
      <c r="N320" s="66">
        <f t="shared" si="21"/>
        <v>1.9047619047619047</v>
      </c>
    </row>
    <row r="321" spans="1:14" ht="15" customHeight="1">
      <c r="A321" s="51">
        <v>8</v>
      </c>
      <c r="B321" s="52">
        <v>42740</v>
      </c>
      <c r="C321" s="51" t="s">
        <v>23</v>
      </c>
      <c r="D321" s="51" t="s">
        <v>21</v>
      </c>
      <c r="E321" s="51" t="s">
        <v>57</v>
      </c>
      <c r="F321" s="51">
        <v>615</v>
      </c>
      <c r="G321" s="51">
        <v>604</v>
      </c>
      <c r="H321" s="51">
        <v>621</v>
      </c>
      <c r="I321" s="51">
        <v>627</v>
      </c>
      <c r="J321" s="51">
        <v>634</v>
      </c>
      <c r="K321" s="51">
        <v>621</v>
      </c>
      <c r="L321" s="53">
        <v>1500</v>
      </c>
      <c r="M321" s="65">
        <f t="shared" si="20"/>
        <v>9000</v>
      </c>
      <c r="N321" s="66">
        <f t="shared" si="21"/>
        <v>0.975609756097561</v>
      </c>
    </row>
    <row r="322" spans="1:14" ht="15" customHeight="1">
      <c r="A322" s="51">
        <v>9</v>
      </c>
      <c r="B322" s="52">
        <v>42740</v>
      </c>
      <c r="C322" s="51" t="s">
        <v>23</v>
      </c>
      <c r="D322" s="51" t="s">
        <v>21</v>
      </c>
      <c r="E322" s="51" t="s">
        <v>75</v>
      </c>
      <c r="F322" s="51">
        <v>200</v>
      </c>
      <c r="G322" s="51">
        <v>196.5</v>
      </c>
      <c r="H322" s="51">
        <v>202</v>
      </c>
      <c r="I322" s="51">
        <v>204</v>
      </c>
      <c r="J322" s="51">
        <v>206</v>
      </c>
      <c r="K322" s="51">
        <v>196.5</v>
      </c>
      <c r="L322" s="53">
        <v>3500</v>
      </c>
      <c r="M322" s="65">
        <f t="shared" si="20"/>
        <v>-12250</v>
      </c>
      <c r="N322" s="66">
        <f t="shared" si="21"/>
        <v>-1.75</v>
      </c>
    </row>
    <row r="323" spans="1:14" ht="15" customHeight="1">
      <c r="A323" s="51">
        <v>10</v>
      </c>
      <c r="B323" s="52">
        <v>42739</v>
      </c>
      <c r="C323" s="51" t="s">
        <v>23</v>
      </c>
      <c r="D323" s="51" t="s">
        <v>21</v>
      </c>
      <c r="E323" s="51" t="s">
        <v>96</v>
      </c>
      <c r="F323" s="51">
        <v>450</v>
      </c>
      <c r="G323" s="51">
        <v>443</v>
      </c>
      <c r="H323" s="51">
        <v>454</v>
      </c>
      <c r="I323" s="51">
        <v>458</v>
      </c>
      <c r="J323" s="51">
        <v>462</v>
      </c>
      <c r="K323" s="51">
        <v>454</v>
      </c>
      <c r="L323" s="53">
        <v>2000</v>
      </c>
      <c r="M323" s="65">
        <f t="shared" si="20"/>
        <v>8000</v>
      </c>
      <c r="N323" s="66">
        <f t="shared" si="21"/>
        <v>0.8888888888888888</v>
      </c>
    </row>
    <row r="324" spans="1:14" ht="15" customHeight="1">
      <c r="A324" s="9" t="s">
        <v>25</v>
      </c>
      <c r="B324" s="10"/>
      <c r="C324" s="11"/>
      <c r="D324" s="12"/>
      <c r="E324" s="13"/>
      <c r="F324" s="13"/>
      <c r="G324" s="14"/>
      <c r="H324" s="15"/>
      <c r="I324" s="15"/>
      <c r="J324" s="15"/>
      <c r="K324" s="16"/>
      <c r="L324" s="17"/>
      <c r="M324" s="40"/>
      <c r="N324" s="67"/>
    </row>
    <row r="325" spans="1:12" ht="15" customHeight="1">
      <c r="A325" s="9" t="s">
        <v>26</v>
      </c>
      <c r="B325" s="19"/>
      <c r="C325" s="11"/>
      <c r="D325" s="12"/>
      <c r="E325" s="13"/>
      <c r="F325" s="13"/>
      <c r="G325" s="14"/>
      <c r="H325" s="13"/>
      <c r="I325" s="13"/>
      <c r="J325" s="13"/>
      <c r="K325" s="16"/>
      <c r="L325" s="17"/>
    </row>
    <row r="326" spans="1:14" ht="15" customHeight="1">
      <c r="A326" s="9" t="s">
        <v>26</v>
      </c>
      <c r="B326" s="19"/>
      <c r="C326" s="20"/>
      <c r="D326" s="21"/>
      <c r="E326" s="22"/>
      <c r="F326" s="22"/>
      <c r="G326" s="23"/>
      <c r="H326" s="22"/>
      <c r="I326" s="22"/>
      <c r="J326" s="22"/>
      <c r="K326" s="22"/>
      <c r="L326" s="17"/>
      <c r="M326" s="17"/>
      <c r="N326" s="17"/>
    </row>
    <row r="327" spans="1:14" ht="15" customHeight="1" thickBot="1">
      <c r="A327" s="24"/>
      <c r="B327" s="19"/>
      <c r="C327" s="22"/>
      <c r="D327" s="22"/>
      <c r="E327" s="22"/>
      <c r="F327" s="25"/>
      <c r="G327" s="26"/>
      <c r="H327" s="27" t="s">
        <v>27</v>
      </c>
      <c r="I327" s="27"/>
      <c r="J327" s="28"/>
      <c r="K327" s="28"/>
      <c r="L327" s="17"/>
      <c r="M327" s="63" t="s">
        <v>72</v>
      </c>
      <c r="N327" s="64" t="s">
        <v>68</v>
      </c>
    </row>
    <row r="328" spans="1:12" ht="15" customHeight="1">
      <c r="A328" s="24"/>
      <c r="B328" s="19"/>
      <c r="C328" s="79" t="s">
        <v>28</v>
      </c>
      <c r="D328" s="79"/>
      <c r="E328" s="29">
        <v>10</v>
      </c>
      <c r="F328" s="30">
        <v>100</v>
      </c>
      <c r="G328" s="31">
        <v>10</v>
      </c>
      <c r="H328" s="32">
        <f>G329/G328%</f>
        <v>70</v>
      </c>
      <c r="I328" s="32"/>
      <c r="J328" s="32"/>
      <c r="L328" s="17"/>
    </row>
    <row r="329" spans="1:14" ht="15" customHeight="1">
      <c r="A329" s="24"/>
      <c r="B329" s="19"/>
      <c r="C329" s="75" t="s">
        <v>29</v>
      </c>
      <c r="D329" s="75"/>
      <c r="E329" s="33">
        <v>7</v>
      </c>
      <c r="F329" s="34">
        <f>(E329/E328)*100</f>
        <v>70</v>
      </c>
      <c r="G329" s="31">
        <v>7</v>
      </c>
      <c r="H329" s="28"/>
      <c r="I329" s="28"/>
      <c r="J329" s="22"/>
      <c r="K329" s="28"/>
      <c r="M329" s="22"/>
      <c r="N329" s="22"/>
    </row>
    <row r="330" spans="1:14" ht="15" customHeight="1">
      <c r="A330" s="35"/>
      <c r="B330" s="19"/>
      <c r="C330" s="75" t="s">
        <v>31</v>
      </c>
      <c r="D330" s="75"/>
      <c r="E330" s="33">
        <v>0</v>
      </c>
      <c r="F330" s="34">
        <f>(E330/E328)*100</f>
        <v>0</v>
      </c>
      <c r="G330" s="36"/>
      <c r="H330" s="31"/>
      <c r="I330" s="31"/>
      <c r="J330" s="22"/>
      <c r="K330" s="28"/>
      <c r="L330" s="17"/>
      <c r="M330" s="20"/>
      <c r="N330" s="20"/>
    </row>
    <row r="331" spans="1:14" ht="15" customHeight="1">
      <c r="A331" s="35"/>
      <c r="B331" s="19"/>
      <c r="C331" s="75" t="s">
        <v>32</v>
      </c>
      <c r="D331" s="75"/>
      <c r="E331" s="33">
        <v>0</v>
      </c>
      <c r="F331" s="34">
        <f>(E331/E328)*100</f>
        <v>0</v>
      </c>
      <c r="G331" s="36"/>
      <c r="H331" s="31"/>
      <c r="I331" s="31"/>
      <c r="J331" s="22"/>
      <c r="K331" s="28"/>
      <c r="L331" s="17"/>
      <c r="M331" s="17"/>
      <c r="N331" s="17"/>
    </row>
    <row r="332" spans="1:14" ht="15" customHeight="1">
      <c r="A332" s="35"/>
      <c r="B332" s="19"/>
      <c r="C332" s="75" t="s">
        <v>33</v>
      </c>
      <c r="D332" s="75"/>
      <c r="E332" s="33">
        <v>3</v>
      </c>
      <c r="F332" s="34">
        <f>(E332/E328)*100</f>
        <v>30</v>
      </c>
      <c r="G332" s="36"/>
      <c r="H332" s="22" t="s">
        <v>34</v>
      </c>
      <c r="I332" s="22"/>
      <c r="J332" s="37"/>
      <c r="K332" s="28"/>
      <c r="L332" s="17"/>
      <c r="M332" s="17"/>
      <c r="N332" s="17"/>
    </row>
    <row r="333" spans="1:14" ht="15" customHeight="1">
      <c r="A333" s="35"/>
      <c r="B333" s="19"/>
      <c r="C333" s="75" t="s">
        <v>35</v>
      </c>
      <c r="D333" s="75"/>
      <c r="E333" s="33">
        <v>0</v>
      </c>
      <c r="F333" s="34">
        <v>0</v>
      </c>
      <c r="G333" s="36"/>
      <c r="H333" s="22"/>
      <c r="I333" s="22"/>
      <c r="J333" s="37"/>
      <c r="K333" s="28"/>
      <c r="L333" s="17"/>
      <c r="M333" s="17"/>
      <c r="N333" s="17"/>
    </row>
    <row r="334" spans="1:14" ht="15" customHeight="1" thickBot="1">
      <c r="A334" s="35"/>
      <c r="B334" s="19"/>
      <c r="C334" s="76" t="s">
        <v>36</v>
      </c>
      <c r="D334" s="76"/>
      <c r="E334" s="38"/>
      <c r="F334" s="39">
        <f>(E334/E328)*100</f>
        <v>0</v>
      </c>
      <c r="G334" s="36"/>
      <c r="H334" s="22"/>
      <c r="I334" s="22"/>
      <c r="M334" s="17"/>
      <c r="N334" s="17"/>
    </row>
    <row r="335" spans="1:14" ht="15" customHeight="1">
      <c r="A335" s="41" t="s">
        <v>37</v>
      </c>
      <c r="B335" s="10"/>
      <c r="C335" s="11"/>
      <c r="D335" s="11"/>
      <c r="E335" s="13"/>
      <c r="F335" s="13"/>
      <c r="G335" s="42"/>
      <c r="H335" s="43"/>
      <c r="I335" s="43"/>
      <c r="J335" s="43"/>
      <c r="K335" s="13"/>
      <c r="L335" s="17"/>
      <c r="M335" s="40"/>
      <c r="N335" s="40"/>
    </row>
    <row r="336" spans="1:14" ht="15" customHeight="1">
      <c r="A336" s="12" t="s">
        <v>38</v>
      </c>
      <c r="B336" s="10"/>
      <c r="C336" s="44"/>
      <c r="D336" s="45"/>
      <c r="E336" s="46"/>
      <c r="F336" s="43"/>
      <c r="G336" s="42"/>
      <c r="H336" s="43"/>
      <c r="I336" s="43"/>
      <c r="J336" s="43"/>
      <c r="K336" s="13"/>
      <c r="L336" s="17"/>
      <c r="M336" s="24"/>
      <c r="N336" s="24"/>
    </row>
    <row r="337" spans="1:14" ht="15" customHeight="1">
      <c r="A337" s="12" t="s">
        <v>39</v>
      </c>
      <c r="B337" s="10"/>
      <c r="C337" s="11"/>
      <c r="D337" s="45"/>
      <c r="E337" s="46"/>
      <c r="F337" s="43"/>
      <c r="G337" s="42"/>
      <c r="H337" s="47"/>
      <c r="I337" s="47"/>
      <c r="J337" s="47"/>
      <c r="K337" s="13"/>
      <c r="L337" s="17"/>
      <c r="M337" s="17"/>
      <c r="N337" s="17"/>
    </row>
    <row r="338" spans="1:14" ht="15" customHeight="1">
      <c r="A338" s="12" t="s">
        <v>40</v>
      </c>
      <c r="B338" s="44"/>
      <c r="C338" s="11"/>
      <c r="D338" s="45"/>
      <c r="E338" s="46"/>
      <c r="F338" s="43"/>
      <c r="G338" s="48"/>
      <c r="H338" s="47"/>
      <c r="I338" s="47"/>
      <c r="J338" s="47"/>
      <c r="K338" s="13"/>
      <c r="L338" s="17"/>
      <c r="M338" s="17"/>
      <c r="N338" s="17"/>
    </row>
    <row r="339" spans="1:14" ht="15" customHeight="1" thickBot="1">
      <c r="A339" s="12" t="s">
        <v>41</v>
      </c>
      <c r="B339" s="35"/>
      <c r="C339" s="11"/>
      <c r="D339" s="49"/>
      <c r="E339" s="43"/>
      <c r="F339" s="43"/>
      <c r="G339" s="48"/>
      <c r="H339" s="47"/>
      <c r="I339" s="47"/>
      <c r="J339" s="47"/>
      <c r="K339" s="43"/>
      <c r="L339" s="17"/>
      <c r="M339" s="17"/>
      <c r="N339" s="17"/>
    </row>
    <row r="340" spans="1:14" ht="15" customHeight="1" thickBot="1">
      <c r="A340" s="84" t="s">
        <v>0</v>
      </c>
      <c r="B340" s="84"/>
      <c r="C340" s="84"/>
      <c r="D340" s="84"/>
      <c r="E340" s="84"/>
      <c r="F340" s="84"/>
      <c r="G340" s="84"/>
      <c r="H340" s="84"/>
      <c r="I340" s="84"/>
      <c r="J340" s="84"/>
      <c r="K340" s="84"/>
      <c r="L340" s="84"/>
      <c r="M340" s="84"/>
      <c r="N340" s="84"/>
    </row>
    <row r="341" spans="1:14" ht="15" customHeight="1" thickBot="1">
      <c r="A341" s="84"/>
      <c r="B341" s="84"/>
      <c r="C341" s="84"/>
      <c r="D341" s="84"/>
      <c r="E341" s="84"/>
      <c r="F341" s="84"/>
      <c r="G341" s="84"/>
      <c r="H341" s="84"/>
      <c r="I341" s="84"/>
      <c r="J341" s="84"/>
      <c r="K341" s="84"/>
      <c r="L341" s="84"/>
      <c r="M341" s="84"/>
      <c r="N341" s="84"/>
    </row>
    <row r="342" spans="1:14" ht="15" customHeight="1">
      <c r="A342" s="84"/>
      <c r="B342" s="84"/>
      <c r="C342" s="84"/>
      <c r="D342" s="84"/>
      <c r="E342" s="84"/>
      <c r="F342" s="84"/>
      <c r="G342" s="84"/>
      <c r="H342" s="84"/>
      <c r="I342" s="84"/>
      <c r="J342" s="84"/>
      <c r="K342" s="84"/>
      <c r="L342" s="84"/>
      <c r="M342" s="84"/>
      <c r="N342" s="84"/>
    </row>
    <row r="343" spans="1:14" ht="15" customHeight="1">
      <c r="A343" s="85" t="s">
        <v>1</v>
      </c>
      <c r="B343" s="85"/>
      <c r="C343" s="85"/>
      <c r="D343" s="85"/>
      <c r="E343" s="85"/>
      <c r="F343" s="85"/>
      <c r="G343" s="85"/>
      <c r="H343" s="85"/>
      <c r="I343" s="85"/>
      <c r="J343" s="85"/>
      <c r="K343" s="85"/>
      <c r="L343" s="85"/>
      <c r="M343" s="85"/>
      <c r="N343" s="85"/>
    </row>
    <row r="344" spans="1:14" ht="15" customHeight="1">
      <c r="A344" s="85" t="s">
        <v>2</v>
      </c>
      <c r="B344" s="85"/>
      <c r="C344" s="85"/>
      <c r="D344" s="85"/>
      <c r="E344" s="85"/>
      <c r="F344" s="85"/>
      <c r="G344" s="85"/>
      <c r="H344" s="85"/>
      <c r="I344" s="85"/>
      <c r="J344" s="85"/>
      <c r="K344" s="85"/>
      <c r="L344" s="85"/>
      <c r="M344" s="85"/>
      <c r="N344" s="85"/>
    </row>
    <row r="345" spans="1:14" ht="15" customHeight="1" thickBot="1">
      <c r="A345" s="86" t="s">
        <v>3</v>
      </c>
      <c r="B345" s="86"/>
      <c r="C345" s="86"/>
      <c r="D345" s="86"/>
      <c r="E345" s="86"/>
      <c r="F345" s="86"/>
      <c r="G345" s="86"/>
      <c r="H345" s="86"/>
      <c r="I345" s="86"/>
      <c r="J345" s="86"/>
      <c r="K345" s="86"/>
      <c r="L345" s="86"/>
      <c r="M345" s="86"/>
      <c r="N345" s="86"/>
    </row>
    <row r="346" spans="1:14" ht="15" customHeight="1">
      <c r="A346" s="87" t="s">
        <v>90</v>
      </c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</row>
    <row r="347" spans="1:14" ht="15" customHeight="1">
      <c r="A347" s="87" t="s">
        <v>5</v>
      </c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</row>
    <row r="348" spans="1:14" ht="15" customHeight="1">
      <c r="A348" s="82" t="s">
        <v>6</v>
      </c>
      <c r="B348" s="77" t="s">
        <v>7</v>
      </c>
      <c r="C348" s="77" t="s">
        <v>8</v>
      </c>
      <c r="D348" s="82" t="s">
        <v>9</v>
      </c>
      <c r="E348" s="77" t="s">
        <v>10</v>
      </c>
      <c r="F348" s="77" t="s">
        <v>11</v>
      </c>
      <c r="G348" s="77" t="s">
        <v>12</v>
      </c>
      <c r="H348" s="77" t="s">
        <v>13</v>
      </c>
      <c r="I348" s="77" t="s">
        <v>14</v>
      </c>
      <c r="J348" s="77" t="s">
        <v>15</v>
      </c>
      <c r="K348" s="80" t="s">
        <v>16</v>
      </c>
      <c r="L348" s="77" t="s">
        <v>17</v>
      </c>
      <c r="M348" s="77" t="s">
        <v>18</v>
      </c>
      <c r="N348" s="77" t="s">
        <v>19</v>
      </c>
    </row>
    <row r="349" spans="1:14" ht="15" customHeight="1">
      <c r="A349" s="83"/>
      <c r="B349" s="78"/>
      <c r="C349" s="78"/>
      <c r="D349" s="83"/>
      <c r="E349" s="78"/>
      <c r="F349" s="78"/>
      <c r="G349" s="78"/>
      <c r="H349" s="78"/>
      <c r="I349" s="78"/>
      <c r="J349" s="78"/>
      <c r="K349" s="81"/>
      <c r="L349" s="78"/>
      <c r="M349" s="78"/>
      <c r="N349" s="78"/>
    </row>
    <row r="350" spans="1:14" ht="15.75" customHeight="1">
      <c r="A350" s="51">
        <v>1</v>
      </c>
      <c r="B350" s="52">
        <v>43098</v>
      </c>
      <c r="C350" s="51" t="s">
        <v>23</v>
      </c>
      <c r="D350" s="51" t="s">
        <v>21</v>
      </c>
      <c r="E350" s="51" t="s">
        <v>84</v>
      </c>
      <c r="F350" s="51">
        <v>432</v>
      </c>
      <c r="G350" s="51">
        <v>424</v>
      </c>
      <c r="H350" s="51">
        <v>437</v>
      </c>
      <c r="I350" s="51">
        <v>442</v>
      </c>
      <c r="J350" s="51">
        <v>447</v>
      </c>
      <c r="K350" s="51">
        <v>437</v>
      </c>
      <c r="L350" s="53">
        <v>1500</v>
      </c>
      <c r="M350" s="65">
        <f>IF(D350="BUY",(K350-F350)*(L350),(F350-K350)*(L350))</f>
        <v>7500</v>
      </c>
      <c r="N350" s="66">
        <f>M350/(L350)/F350%</f>
        <v>1.1574074074074074</v>
      </c>
    </row>
    <row r="351" spans="1:14" ht="15.75" customHeight="1">
      <c r="A351" s="51">
        <v>2</v>
      </c>
      <c r="B351" s="52">
        <v>43095</v>
      </c>
      <c r="C351" s="51" t="s">
        <v>23</v>
      </c>
      <c r="D351" s="51" t="s">
        <v>21</v>
      </c>
      <c r="E351" s="51" t="s">
        <v>95</v>
      </c>
      <c r="F351" s="51">
        <v>316.5</v>
      </c>
      <c r="G351" s="51">
        <v>302</v>
      </c>
      <c r="H351" s="51">
        <v>325</v>
      </c>
      <c r="I351" s="51">
        <v>333</v>
      </c>
      <c r="J351" s="51">
        <v>341</v>
      </c>
      <c r="K351" s="51">
        <v>316.5</v>
      </c>
      <c r="L351" s="53">
        <v>1750</v>
      </c>
      <c r="M351" s="65">
        <f>IF(D351="BUY",(K351-F351)*(L351),(F351-K351)*(L351))</f>
        <v>0</v>
      </c>
      <c r="N351" s="66">
        <f>M351/(L351)/F351%</f>
        <v>0</v>
      </c>
    </row>
    <row r="352" spans="1:14" ht="15.75" customHeight="1">
      <c r="A352" s="51">
        <v>3</v>
      </c>
      <c r="B352" s="52">
        <v>43091</v>
      </c>
      <c r="C352" s="51" t="s">
        <v>23</v>
      </c>
      <c r="D352" s="51" t="s">
        <v>21</v>
      </c>
      <c r="E352" s="51" t="s">
        <v>94</v>
      </c>
      <c r="F352" s="51">
        <v>2655</v>
      </c>
      <c r="G352" s="51">
        <v>2570</v>
      </c>
      <c r="H352" s="51">
        <v>2705</v>
      </c>
      <c r="I352" s="51">
        <v>2750</v>
      </c>
      <c r="J352" s="51">
        <v>2800</v>
      </c>
      <c r="K352" s="51">
        <v>2630</v>
      </c>
      <c r="L352" s="53">
        <v>250</v>
      </c>
      <c r="M352" s="65">
        <f>IF(D352="BUY",(K352-F352)*(L352),(F352-K352)*(L352))</f>
        <v>-6250</v>
      </c>
      <c r="N352" s="66">
        <f>M352/(L352)/F352%</f>
        <v>-0.9416195856873822</v>
      </c>
    </row>
    <row r="353" spans="1:14" ht="15" customHeight="1">
      <c r="A353" s="51">
        <v>4</v>
      </c>
      <c r="B353" s="52">
        <v>43089</v>
      </c>
      <c r="C353" s="51" t="s">
        <v>23</v>
      </c>
      <c r="D353" s="51" t="s">
        <v>21</v>
      </c>
      <c r="E353" s="51" t="s">
        <v>93</v>
      </c>
      <c r="F353" s="51">
        <v>316.2</v>
      </c>
      <c r="G353" s="51">
        <v>311</v>
      </c>
      <c r="H353" s="51">
        <v>319</v>
      </c>
      <c r="I353" s="51">
        <v>322</v>
      </c>
      <c r="J353" s="51">
        <v>325</v>
      </c>
      <c r="K353" s="51">
        <v>319</v>
      </c>
      <c r="L353" s="53">
        <v>2750</v>
      </c>
      <c r="M353" s="65">
        <f>IF(D353="BUY",(K353-F353)*(L353),(F353-K353)*(L353))</f>
        <v>7700.000000000031</v>
      </c>
      <c r="N353" s="66">
        <f>M353/(L353)/F353%</f>
        <v>0.8855154965211928</v>
      </c>
    </row>
    <row r="354" spans="1:14" ht="15" customHeight="1">
      <c r="A354" s="51">
        <v>5</v>
      </c>
      <c r="B354" s="52">
        <v>43087</v>
      </c>
      <c r="C354" s="51" t="s">
        <v>23</v>
      </c>
      <c r="D354" s="51" t="s">
        <v>21</v>
      </c>
      <c r="E354" s="51" t="s">
        <v>92</v>
      </c>
      <c r="F354" s="51">
        <v>322</v>
      </c>
      <c r="G354" s="51">
        <v>317</v>
      </c>
      <c r="H354" s="51">
        <v>325</v>
      </c>
      <c r="I354" s="51">
        <v>328</v>
      </c>
      <c r="J354" s="51">
        <v>331</v>
      </c>
      <c r="K354" s="51">
        <v>324.5</v>
      </c>
      <c r="L354" s="53">
        <v>3000</v>
      </c>
      <c r="M354" s="65">
        <f aca="true" t="shared" si="22" ref="M354:M360">IF(D354="BUY",(K354-F354)*(L354),(F354-K354)*(L354))</f>
        <v>7500</v>
      </c>
      <c r="N354" s="66">
        <f aca="true" t="shared" si="23" ref="N354:N360">M354/(L354)/F354%</f>
        <v>0.7763975155279502</v>
      </c>
    </row>
    <row r="355" spans="1:14" ht="15" customHeight="1">
      <c r="A355" s="51">
        <v>6</v>
      </c>
      <c r="B355" s="52">
        <v>43082</v>
      </c>
      <c r="C355" s="51" t="s">
        <v>23</v>
      </c>
      <c r="D355" s="51" t="s">
        <v>21</v>
      </c>
      <c r="E355" s="51" t="s">
        <v>80</v>
      </c>
      <c r="F355" s="51">
        <v>695</v>
      </c>
      <c r="G355" s="51">
        <v>679</v>
      </c>
      <c r="H355" s="51">
        <v>705</v>
      </c>
      <c r="I355" s="51">
        <v>715</v>
      </c>
      <c r="J355" s="51">
        <v>725</v>
      </c>
      <c r="K355" s="51">
        <v>715</v>
      </c>
      <c r="L355" s="53">
        <v>1000</v>
      </c>
      <c r="M355" s="65">
        <f t="shared" si="22"/>
        <v>20000</v>
      </c>
      <c r="N355" s="66">
        <f t="shared" si="23"/>
        <v>2.8776978417266186</v>
      </c>
    </row>
    <row r="356" spans="1:14" ht="15" customHeight="1">
      <c r="A356" s="51">
        <v>7</v>
      </c>
      <c r="B356" s="52">
        <v>43077</v>
      </c>
      <c r="C356" s="51" t="s">
        <v>23</v>
      </c>
      <c r="D356" s="51" t="s">
        <v>21</v>
      </c>
      <c r="E356" s="51" t="s">
        <v>80</v>
      </c>
      <c r="F356" s="51">
        <v>695</v>
      </c>
      <c r="G356" s="51">
        <v>678</v>
      </c>
      <c r="H356" s="51">
        <v>705</v>
      </c>
      <c r="I356" s="51">
        <v>715</v>
      </c>
      <c r="J356" s="51">
        <v>725</v>
      </c>
      <c r="K356" s="51">
        <v>715</v>
      </c>
      <c r="L356" s="53">
        <v>1000</v>
      </c>
      <c r="M356" s="65">
        <f t="shared" si="22"/>
        <v>20000</v>
      </c>
      <c r="N356" s="66">
        <f t="shared" si="23"/>
        <v>2.8776978417266186</v>
      </c>
    </row>
    <row r="357" spans="1:14" ht="15" customHeight="1">
      <c r="A357" s="51">
        <v>8</v>
      </c>
      <c r="B357" s="52">
        <v>43076</v>
      </c>
      <c r="C357" s="51" t="s">
        <v>23</v>
      </c>
      <c r="D357" s="51" t="s">
        <v>21</v>
      </c>
      <c r="E357" s="51" t="s">
        <v>84</v>
      </c>
      <c r="F357" s="51">
        <v>406</v>
      </c>
      <c r="G357" s="51">
        <v>392</v>
      </c>
      <c r="H357" s="51">
        <v>414</v>
      </c>
      <c r="I357" s="51">
        <v>422</v>
      </c>
      <c r="J357" s="51">
        <v>430</v>
      </c>
      <c r="K357" s="51">
        <v>414</v>
      </c>
      <c r="L357" s="53">
        <v>1500</v>
      </c>
      <c r="M357" s="65">
        <f t="shared" si="22"/>
        <v>12000</v>
      </c>
      <c r="N357" s="66">
        <f t="shared" si="23"/>
        <v>1.9704433497536948</v>
      </c>
    </row>
    <row r="358" spans="1:14" ht="15" customHeight="1">
      <c r="A358" s="51">
        <v>9</v>
      </c>
      <c r="B358" s="52">
        <v>43075</v>
      </c>
      <c r="C358" s="51" t="s">
        <v>23</v>
      </c>
      <c r="D358" s="51" t="s">
        <v>21</v>
      </c>
      <c r="E358" s="51" t="s">
        <v>67</v>
      </c>
      <c r="F358" s="51">
        <v>8570</v>
      </c>
      <c r="G358" s="51">
        <v>8250</v>
      </c>
      <c r="H358" s="51">
        <v>8720</v>
      </c>
      <c r="I358" s="51">
        <v>8870</v>
      </c>
      <c r="J358" s="51">
        <v>9020</v>
      </c>
      <c r="K358" s="51">
        <v>8870</v>
      </c>
      <c r="L358" s="53">
        <v>75</v>
      </c>
      <c r="M358" s="65">
        <f t="shared" si="22"/>
        <v>22500</v>
      </c>
      <c r="N358" s="66">
        <f t="shared" si="23"/>
        <v>3.500583430571762</v>
      </c>
    </row>
    <row r="359" spans="1:14" ht="15" customHeight="1">
      <c r="A359" s="51">
        <v>10</v>
      </c>
      <c r="B359" s="52">
        <v>43074</v>
      </c>
      <c r="C359" s="51" t="s">
        <v>23</v>
      </c>
      <c r="D359" s="51" t="s">
        <v>21</v>
      </c>
      <c r="E359" s="51" t="s">
        <v>91</v>
      </c>
      <c r="F359" s="51">
        <v>733</v>
      </c>
      <c r="G359" s="51">
        <v>722</v>
      </c>
      <c r="H359" s="51">
        <v>740</v>
      </c>
      <c r="I359" s="51">
        <v>747</v>
      </c>
      <c r="J359" s="51">
        <v>755</v>
      </c>
      <c r="K359" s="51">
        <v>740</v>
      </c>
      <c r="L359" s="53">
        <v>1000</v>
      </c>
      <c r="M359" s="65">
        <f t="shared" si="22"/>
        <v>7000</v>
      </c>
      <c r="N359" s="66">
        <f t="shared" si="23"/>
        <v>0.9549795361527967</v>
      </c>
    </row>
    <row r="360" spans="1:14" ht="15" customHeight="1">
      <c r="A360" s="51">
        <v>11</v>
      </c>
      <c r="B360" s="52">
        <v>43073</v>
      </c>
      <c r="C360" s="51" t="s">
        <v>23</v>
      </c>
      <c r="D360" s="51" t="s">
        <v>21</v>
      </c>
      <c r="E360" s="51" t="s">
        <v>89</v>
      </c>
      <c r="F360" s="51">
        <v>504</v>
      </c>
      <c r="G360" s="51">
        <v>489</v>
      </c>
      <c r="H360" s="51">
        <v>512</v>
      </c>
      <c r="I360" s="51">
        <v>520</v>
      </c>
      <c r="J360" s="51">
        <v>528</v>
      </c>
      <c r="K360" s="51">
        <v>512</v>
      </c>
      <c r="L360" s="53">
        <v>1800</v>
      </c>
      <c r="M360" s="65">
        <f t="shared" si="22"/>
        <v>14400</v>
      </c>
      <c r="N360" s="66">
        <f t="shared" si="23"/>
        <v>1.5873015873015872</v>
      </c>
    </row>
    <row r="361" spans="1:14" ht="15" customHeight="1">
      <c r="A361" s="9" t="s">
        <v>25</v>
      </c>
      <c r="B361" s="10"/>
      <c r="C361" s="11"/>
      <c r="D361" s="12"/>
      <c r="E361" s="13"/>
      <c r="F361" s="13"/>
      <c r="G361" s="14"/>
      <c r="H361" s="15"/>
      <c r="I361" s="15"/>
      <c r="J361" s="15"/>
      <c r="K361" s="16"/>
      <c r="L361" s="17"/>
      <c r="M361" s="40"/>
      <c r="N361" s="67"/>
    </row>
    <row r="362" spans="1:12" ht="15" customHeight="1">
      <c r="A362" s="9" t="s">
        <v>26</v>
      </c>
      <c r="B362" s="19"/>
      <c r="C362" s="11"/>
      <c r="D362" s="12"/>
      <c r="E362" s="13"/>
      <c r="F362" s="13"/>
      <c r="G362" s="14"/>
      <c r="H362" s="13"/>
      <c r="I362" s="13"/>
      <c r="J362" s="13"/>
      <c r="K362" s="16"/>
      <c r="L362" s="17"/>
    </row>
    <row r="363" spans="1:14" ht="15" customHeight="1">
      <c r="A363" s="9" t="s">
        <v>26</v>
      </c>
      <c r="B363" s="19"/>
      <c r="C363" s="20"/>
      <c r="D363" s="21"/>
      <c r="E363" s="22"/>
      <c r="F363" s="22"/>
      <c r="G363" s="23"/>
      <c r="H363" s="22"/>
      <c r="I363" s="22"/>
      <c r="J363" s="22"/>
      <c r="K363" s="22"/>
      <c r="L363" s="17"/>
      <c r="M363" s="17"/>
      <c r="N363" s="17"/>
    </row>
    <row r="364" spans="1:14" ht="15" customHeight="1" thickBot="1">
      <c r="A364" s="24"/>
      <c r="B364" s="19"/>
      <c r="C364" s="22"/>
      <c r="D364" s="22"/>
      <c r="E364" s="22"/>
      <c r="F364" s="25"/>
      <c r="G364" s="26"/>
      <c r="H364" s="27" t="s">
        <v>27</v>
      </c>
      <c r="I364" s="27"/>
      <c r="J364" s="28"/>
      <c r="K364" s="28"/>
      <c r="L364" s="17"/>
      <c r="M364" s="63" t="s">
        <v>72</v>
      </c>
      <c r="N364" s="64" t="s">
        <v>68</v>
      </c>
    </row>
    <row r="365" spans="1:12" ht="15" customHeight="1">
      <c r="A365" s="24"/>
      <c r="B365" s="19"/>
      <c r="C365" s="79" t="s">
        <v>28</v>
      </c>
      <c r="D365" s="79"/>
      <c r="E365" s="29">
        <v>11</v>
      </c>
      <c r="F365" s="30">
        <v>100</v>
      </c>
      <c r="G365" s="31">
        <v>11</v>
      </c>
      <c r="H365" s="32">
        <f>G366/G365%</f>
        <v>81.81818181818181</v>
      </c>
      <c r="I365" s="32"/>
      <c r="J365" s="32"/>
      <c r="L365" s="17"/>
    </row>
    <row r="366" spans="1:14" ht="15" customHeight="1">
      <c r="A366" s="24"/>
      <c r="B366" s="19"/>
      <c r="C366" s="75" t="s">
        <v>29</v>
      </c>
      <c r="D366" s="75"/>
      <c r="E366" s="33">
        <v>9</v>
      </c>
      <c r="F366" s="34">
        <f>(E366/E365)*100</f>
        <v>81.81818181818183</v>
      </c>
      <c r="G366" s="31">
        <v>9</v>
      </c>
      <c r="H366" s="28"/>
      <c r="I366" s="28"/>
      <c r="J366" s="22"/>
      <c r="K366" s="28"/>
      <c r="M366" s="22"/>
      <c r="N366" s="22"/>
    </row>
    <row r="367" spans="1:14" ht="15" customHeight="1">
      <c r="A367" s="35"/>
      <c r="B367" s="19"/>
      <c r="C367" s="75" t="s">
        <v>31</v>
      </c>
      <c r="D367" s="75"/>
      <c r="E367" s="33">
        <v>0</v>
      </c>
      <c r="F367" s="34">
        <f>(E367/E365)*100</f>
        <v>0</v>
      </c>
      <c r="G367" s="36"/>
      <c r="H367" s="31"/>
      <c r="I367" s="31"/>
      <c r="J367" s="22"/>
      <c r="K367" s="28"/>
      <c r="L367" s="17"/>
      <c r="M367" s="20"/>
      <c r="N367" s="20"/>
    </row>
    <row r="368" spans="1:14" ht="15" customHeight="1">
      <c r="A368" s="35"/>
      <c r="B368" s="19"/>
      <c r="C368" s="75" t="s">
        <v>32</v>
      </c>
      <c r="D368" s="75"/>
      <c r="E368" s="33">
        <v>1</v>
      </c>
      <c r="F368" s="34">
        <f>(E368/E365)*100</f>
        <v>9.090909090909092</v>
      </c>
      <c r="G368" s="36"/>
      <c r="H368" s="31"/>
      <c r="I368" s="31"/>
      <c r="J368" s="22"/>
      <c r="K368" s="28"/>
      <c r="L368" s="17"/>
      <c r="M368" s="17"/>
      <c r="N368" s="17"/>
    </row>
    <row r="369" spans="1:14" ht="15" customHeight="1">
      <c r="A369" s="35"/>
      <c r="B369" s="19"/>
      <c r="C369" s="75" t="s">
        <v>33</v>
      </c>
      <c r="D369" s="75"/>
      <c r="E369" s="33">
        <v>0</v>
      </c>
      <c r="F369" s="34">
        <f>(E369/E365)*100</f>
        <v>0</v>
      </c>
      <c r="G369" s="36"/>
      <c r="H369" s="22" t="s">
        <v>34</v>
      </c>
      <c r="I369" s="22"/>
      <c r="J369" s="37"/>
      <c r="K369" s="28"/>
      <c r="L369" s="17"/>
      <c r="M369" s="17"/>
      <c r="N369" s="17"/>
    </row>
    <row r="370" spans="1:14" ht="15" customHeight="1">
      <c r="A370" s="35"/>
      <c r="B370" s="19"/>
      <c r="C370" s="75" t="s">
        <v>35</v>
      </c>
      <c r="D370" s="75"/>
      <c r="E370" s="33">
        <v>1</v>
      </c>
      <c r="F370" s="34">
        <v>0</v>
      </c>
      <c r="G370" s="36"/>
      <c r="H370" s="22"/>
      <c r="I370" s="22"/>
      <c r="J370" s="37"/>
      <c r="K370" s="28"/>
      <c r="L370" s="17"/>
      <c r="M370" s="17"/>
      <c r="N370" s="17"/>
    </row>
    <row r="371" spans="1:14" ht="15" customHeight="1" thickBot="1">
      <c r="A371" s="35"/>
      <c r="B371" s="19"/>
      <c r="C371" s="76" t="s">
        <v>36</v>
      </c>
      <c r="D371" s="76"/>
      <c r="E371" s="38"/>
      <c r="F371" s="39">
        <f>(E371/E365)*100</f>
        <v>0</v>
      </c>
      <c r="G371" s="36"/>
      <c r="H371" s="22"/>
      <c r="I371" s="22"/>
      <c r="M371" s="17"/>
      <c r="N371" s="17"/>
    </row>
    <row r="372" spans="1:14" ht="15" customHeight="1">
      <c r="A372" s="41" t="s">
        <v>37</v>
      </c>
      <c r="B372" s="10"/>
      <c r="C372" s="11"/>
      <c r="D372" s="11"/>
      <c r="E372" s="13"/>
      <c r="F372" s="13"/>
      <c r="G372" s="42"/>
      <c r="H372" s="43"/>
      <c r="I372" s="43"/>
      <c r="J372" s="43"/>
      <c r="K372" s="13"/>
      <c r="L372" s="17"/>
      <c r="M372" s="40"/>
      <c r="N372" s="40"/>
    </row>
    <row r="373" spans="1:14" ht="15" customHeight="1">
      <c r="A373" s="12" t="s">
        <v>38</v>
      </c>
      <c r="B373" s="10"/>
      <c r="C373" s="44"/>
      <c r="D373" s="45"/>
      <c r="E373" s="46"/>
      <c r="F373" s="43"/>
      <c r="G373" s="42"/>
      <c r="H373" s="43"/>
      <c r="I373" s="43"/>
      <c r="J373" s="43"/>
      <c r="K373" s="13"/>
      <c r="L373" s="17"/>
      <c r="M373" s="24"/>
      <c r="N373" s="24"/>
    </row>
    <row r="374" spans="1:14" ht="15" customHeight="1">
      <c r="A374" s="12" t="s">
        <v>39</v>
      </c>
      <c r="B374" s="10"/>
      <c r="C374" s="11"/>
      <c r="D374" s="45"/>
      <c r="E374" s="46"/>
      <c r="F374" s="43"/>
      <c r="G374" s="42"/>
      <c r="H374" s="47"/>
      <c r="I374" s="47"/>
      <c r="J374" s="47"/>
      <c r="K374" s="13"/>
      <c r="L374" s="17"/>
      <c r="M374" s="17"/>
      <c r="N374" s="17"/>
    </row>
    <row r="375" spans="1:14" ht="15" customHeight="1">
      <c r="A375" s="12" t="s">
        <v>40</v>
      </c>
      <c r="B375" s="44"/>
      <c r="C375" s="11"/>
      <c r="D375" s="45"/>
      <c r="E375" s="46"/>
      <c r="F375" s="43"/>
      <c r="G375" s="48"/>
      <c r="H375" s="47"/>
      <c r="I375" s="47"/>
      <c r="J375" s="47"/>
      <c r="K375" s="13"/>
      <c r="L375" s="17"/>
      <c r="M375" s="17"/>
      <c r="N375" s="17"/>
    </row>
    <row r="376" spans="1:14" ht="15" customHeight="1" thickBot="1">
      <c r="A376" s="12" t="s">
        <v>41</v>
      </c>
      <c r="B376" s="35"/>
      <c r="C376" s="11"/>
      <c r="D376" s="49"/>
      <c r="E376" s="43"/>
      <c r="F376" s="43"/>
      <c r="G376" s="48"/>
      <c r="H376" s="47"/>
      <c r="I376" s="47"/>
      <c r="J376" s="47"/>
      <c r="K376" s="43"/>
      <c r="L376" s="17"/>
      <c r="M376" s="17"/>
      <c r="N376" s="17"/>
    </row>
    <row r="377" spans="1:14" ht="15" customHeight="1" thickBot="1">
      <c r="A377" s="84" t="s">
        <v>0</v>
      </c>
      <c r="B377" s="84"/>
      <c r="C377" s="84"/>
      <c r="D377" s="84"/>
      <c r="E377" s="84"/>
      <c r="F377" s="84"/>
      <c r="G377" s="84"/>
      <c r="H377" s="84"/>
      <c r="I377" s="84"/>
      <c r="J377" s="84"/>
      <c r="K377" s="84"/>
      <c r="L377" s="84"/>
      <c r="M377" s="84"/>
      <c r="N377" s="84"/>
    </row>
    <row r="378" spans="1:14" ht="15" customHeight="1" thickBot="1">
      <c r="A378" s="84"/>
      <c r="B378" s="84"/>
      <c r="C378" s="84"/>
      <c r="D378" s="84"/>
      <c r="E378" s="84"/>
      <c r="F378" s="84"/>
      <c r="G378" s="84"/>
      <c r="H378" s="84"/>
      <c r="I378" s="84"/>
      <c r="J378" s="84"/>
      <c r="K378" s="84"/>
      <c r="L378" s="84"/>
      <c r="M378" s="84"/>
      <c r="N378" s="84"/>
    </row>
    <row r="379" spans="1:14" ht="15" customHeight="1">
      <c r="A379" s="84"/>
      <c r="B379" s="84"/>
      <c r="C379" s="84"/>
      <c r="D379" s="84"/>
      <c r="E379" s="84"/>
      <c r="F379" s="84"/>
      <c r="G379" s="84"/>
      <c r="H379" s="84"/>
      <c r="I379" s="84"/>
      <c r="J379" s="84"/>
      <c r="K379" s="84"/>
      <c r="L379" s="84"/>
      <c r="M379" s="84"/>
      <c r="N379" s="84"/>
    </row>
    <row r="380" spans="1:14" ht="15" customHeight="1">
      <c r="A380" s="85" t="s">
        <v>1</v>
      </c>
      <c r="B380" s="85"/>
      <c r="C380" s="85"/>
      <c r="D380" s="85"/>
      <c r="E380" s="85"/>
      <c r="F380" s="85"/>
      <c r="G380" s="85"/>
      <c r="H380" s="85"/>
      <c r="I380" s="85"/>
      <c r="J380" s="85"/>
      <c r="K380" s="85"/>
      <c r="L380" s="85"/>
      <c r="M380" s="85"/>
      <c r="N380" s="85"/>
    </row>
    <row r="381" spans="1:14" ht="15" customHeight="1">
      <c r="A381" s="85" t="s">
        <v>2</v>
      </c>
      <c r="B381" s="85"/>
      <c r="C381" s="85"/>
      <c r="D381" s="85"/>
      <c r="E381" s="85"/>
      <c r="F381" s="85"/>
      <c r="G381" s="85"/>
      <c r="H381" s="85"/>
      <c r="I381" s="85"/>
      <c r="J381" s="85"/>
      <c r="K381" s="85"/>
      <c r="L381" s="85"/>
      <c r="M381" s="85"/>
      <c r="N381" s="85"/>
    </row>
    <row r="382" spans="1:14" ht="15" customHeight="1" thickBot="1">
      <c r="A382" s="86" t="s">
        <v>3</v>
      </c>
      <c r="B382" s="86"/>
      <c r="C382" s="86"/>
      <c r="D382" s="86"/>
      <c r="E382" s="86"/>
      <c r="F382" s="86"/>
      <c r="G382" s="86"/>
      <c r="H382" s="86"/>
      <c r="I382" s="86"/>
      <c r="J382" s="86"/>
      <c r="K382" s="86"/>
      <c r="L382" s="86"/>
      <c r="M382" s="86"/>
      <c r="N382" s="86"/>
    </row>
    <row r="383" spans="1:14" ht="15" customHeight="1">
      <c r="A383" s="87" t="s">
        <v>83</v>
      </c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</row>
    <row r="384" spans="1:14" ht="15" customHeight="1">
      <c r="A384" s="87" t="s">
        <v>5</v>
      </c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</row>
    <row r="385" spans="1:14" ht="15" customHeight="1">
      <c r="A385" s="82" t="s">
        <v>6</v>
      </c>
      <c r="B385" s="77" t="s">
        <v>7</v>
      </c>
      <c r="C385" s="77" t="s">
        <v>8</v>
      </c>
      <c r="D385" s="82" t="s">
        <v>9</v>
      </c>
      <c r="E385" s="77" t="s">
        <v>10</v>
      </c>
      <c r="F385" s="77" t="s">
        <v>11</v>
      </c>
      <c r="G385" s="77" t="s">
        <v>12</v>
      </c>
      <c r="H385" s="77" t="s">
        <v>13</v>
      </c>
      <c r="I385" s="77" t="s">
        <v>14</v>
      </c>
      <c r="J385" s="77" t="s">
        <v>15</v>
      </c>
      <c r="K385" s="80" t="s">
        <v>16</v>
      </c>
      <c r="L385" s="77" t="s">
        <v>17</v>
      </c>
      <c r="M385" s="77" t="s">
        <v>18</v>
      </c>
      <c r="N385" s="77" t="s">
        <v>19</v>
      </c>
    </row>
    <row r="386" spans="1:14" ht="15" customHeight="1">
      <c r="A386" s="83"/>
      <c r="B386" s="78"/>
      <c r="C386" s="78"/>
      <c r="D386" s="83"/>
      <c r="E386" s="78"/>
      <c r="F386" s="78"/>
      <c r="G386" s="78"/>
      <c r="H386" s="78"/>
      <c r="I386" s="78"/>
      <c r="J386" s="78"/>
      <c r="K386" s="81"/>
      <c r="L386" s="78"/>
      <c r="M386" s="78"/>
      <c r="N386" s="78"/>
    </row>
    <row r="387" spans="1:14" ht="15" customHeight="1">
      <c r="A387" s="51">
        <v>1</v>
      </c>
      <c r="B387" s="52">
        <v>43067</v>
      </c>
      <c r="C387" s="51" t="s">
        <v>23</v>
      </c>
      <c r="D387" s="51" t="s">
        <v>21</v>
      </c>
      <c r="E387" s="51" t="s">
        <v>80</v>
      </c>
      <c r="F387" s="51">
        <v>713</v>
      </c>
      <c r="G387" s="51">
        <v>703</v>
      </c>
      <c r="H387" s="51">
        <v>718</v>
      </c>
      <c r="I387" s="51">
        <v>723</v>
      </c>
      <c r="J387" s="51">
        <v>728</v>
      </c>
      <c r="K387" s="51">
        <v>703</v>
      </c>
      <c r="L387" s="53">
        <v>2000</v>
      </c>
      <c r="M387" s="65">
        <f aca="true" t="shared" si="24" ref="M387:M394">IF(D387="BUY",(K387-F387)*(L387),(F387-K387)*(L387))</f>
        <v>-20000</v>
      </c>
      <c r="N387" s="66">
        <f aca="true" t="shared" si="25" ref="N387:N394">M387/(L387)/F387%</f>
        <v>-1.402524544179523</v>
      </c>
    </row>
    <row r="388" spans="1:14" ht="15" customHeight="1">
      <c r="A388" s="51">
        <v>2</v>
      </c>
      <c r="B388" s="52">
        <v>43061</v>
      </c>
      <c r="C388" s="51" t="s">
        <v>23</v>
      </c>
      <c r="D388" s="51" t="s">
        <v>21</v>
      </c>
      <c r="E388" s="51" t="s">
        <v>55</v>
      </c>
      <c r="F388" s="51">
        <v>313</v>
      </c>
      <c r="G388" s="51">
        <v>298</v>
      </c>
      <c r="H388" s="51">
        <v>321</v>
      </c>
      <c r="I388" s="51">
        <v>329</v>
      </c>
      <c r="J388" s="51">
        <v>337</v>
      </c>
      <c r="K388" s="51">
        <v>310</v>
      </c>
      <c r="L388" s="53">
        <v>1750</v>
      </c>
      <c r="M388" s="65">
        <f t="shared" si="24"/>
        <v>-5250</v>
      </c>
      <c r="N388" s="66">
        <f t="shared" si="25"/>
        <v>-0.9584664536741214</v>
      </c>
    </row>
    <row r="389" spans="1:14" ht="15" customHeight="1">
      <c r="A389" s="51">
        <v>3</v>
      </c>
      <c r="B389" s="52">
        <v>43060</v>
      </c>
      <c r="C389" s="51" t="s">
        <v>23</v>
      </c>
      <c r="D389" s="51" t="s">
        <v>21</v>
      </c>
      <c r="E389" s="51" t="s">
        <v>86</v>
      </c>
      <c r="F389" s="51">
        <v>115</v>
      </c>
      <c r="G389" s="51">
        <v>113</v>
      </c>
      <c r="H389" s="51">
        <v>116</v>
      </c>
      <c r="I389" s="51">
        <v>117</v>
      </c>
      <c r="J389" s="51">
        <v>118</v>
      </c>
      <c r="K389" s="51">
        <v>116</v>
      </c>
      <c r="L389" s="53">
        <v>9000</v>
      </c>
      <c r="M389" s="65">
        <f t="shared" si="24"/>
        <v>9000</v>
      </c>
      <c r="N389" s="66">
        <f t="shared" si="25"/>
        <v>0.8695652173913044</v>
      </c>
    </row>
    <row r="390" spans="1:14" ht="15" customHeight="1">
      <c r="A390" s="51">
        <v>4</v>
      </c>
      <c r="B390" s="52">
        <v>43055</v>
      </c>
      <c r="C390" s="51" t="s">
        <v>23</v>
      </c>
      <c r="D390" s="51" t="s">
        <v>21</v>
      </c>
      <c r="E390" s="51" t="s">
        <v>88</v>
      </c>
      <c r="F390" s="51">
        <v>992</v>
      </c>
      <c r="G390" s="51">
        <v>966</v>
      </c>
      <c r="H390" s="51">
        <v>1007</v>
      </c>
      <c r="I390" s="51">
        <v>1022</v>
      </c>
      <c r="J390" s="51">
        <v>1037</v>
      </c>
      <c r="K390" s="51">
        <v>966</v>
      </c>
      <c r="L390" s="53">
        <v>500</v>
      </c>
      <c r="M390" s="65">
        <f t="shared" si="24"/>
        <v>-13000</v>
      </c>
      <c r="N390" s="66">
        <f t="shared" si="25"/>
        <v>-2.620967741935484</v>
      </c>
    </row>
    <row r="391" spans="1:14" ht="15" customHeight="1">
      <c r="A391" s="51">
        <v>5</v>
      </c>
      <c r="B391" s="52">
        <v>43055</v>
      </c>
      <c r="C391" s="51" t="s">
        <v>23</v>
      </c>
      <c r="D391" s="51" t="s">
        <v>21</v>
      </c>
      <c r="E391" s="51" t="s">
        <v>87</v>
      </c>
      <c r="F391" s="51">
        <v>1815</v>
      </c>
      <c r="G391" s="51">
        <v>1785</v>
      </c>
      <c r="H391" s="51">
        <v>1835</v>
      </c>
      <c r="I391" s="51">
        <v>1855</v>
      </c>
      <c r="J391" s="51">
        <v>1875</v>
      </c>
      <c r="K391" s="51">
        <v>1835</v>
      </c>
      <c r="L391" s="53">
        <v>500</v>
      </c>
      <c r="M391" s="65">
        <f t="shared" si="24"/>
        <v>10000</v>
      </c>
      <c r="N391" s="66">
        <f t="shared" si="25"/>
        <v>1.1019283746556474</v>
      </c>
    </row>
    <row r="392" spans="1:14" ht="15" customHeight="1">
      <c r="A392" s="51">
        <v>6</v>
      </c>
      <c r="B392" s="52">
        <v>43053</v>
      </c>
      <c r="C392" s="51" t="s">
        <v>23</v>
      </c>
      <c r="D392" s="51" t="s">
        <v>21</v>
      </c>
      <c r="E392" s="51" t="s">
        <v>86</v>
      </c>
      <c r="F392" s="51">
        <v>104</v>
      </c>
      <c r="G392" s="51">
        <v>102</v>
      </c>
      <c r="H392" s="51">
        <v>105</v>
      </c>
      <c r="I392" s="51">
        <v>106</v>
      </c>
      <c r="J392" s="51">
        <v>107</v>
      </c>
      <c r="K392" s="51">
        <v>102</v>
      </c>
      <c r="L392" s="53">
        <v>9000</v>
      </c>
      <c r="M392" s="65">
        <f t="shared" si="24"/>
        <v>-18000</v>
      </c>
      <c r="N392" s="66">
        <f t="shared" si="25"/>
        <v>-1.923076923076923</v>
      </c>
    </row>
    <row r="393" spans="1:14" ht="15" customHeight="1">
      <c r="A393" s="51">
        <v>7</v>
      </c>
      <c r="B393" s="52">
        <v>43049</v>
      </c>
      <c r="C393" s="51" t="s">
        <v>23</v>
      </c>
      <c r="D393" s="51" t="s">
        <v>21</v>
      </c>
      <c r="E393" s="51" t="s">
        <v>85</v>
      </c>
      <c r="F393" s="51">
        <v>1260</v>
      </c>
      <c r="G393" s="51">
        <v>1230</v>
      </c>
      <c r="H393" s="51">
        <v>1275</v>
      </c>
      <c r="I393" s="51">
        <v>1290</v>
      </c>
      <c r="J393" s="51">
        <v>1305</v>
      </c>
      <c r="K393" s="51">
        <v>1275</v>
      </c>
      <c r="L393" s="53">
        <v>750</v>
      </c>
      <c r="M393" s="65">
        <f t="shared" si="24"/>
        <v>11250</v>
      </c>
      <c r="N393" s="66">
        <f t="shared" si="25"/>
        <v>1.1904761904761905</v>
      </c>
    </row>
    <row r="394" spans="1:14" ht="15" customHeight="1">
      <c r="A394" s="51">
        <v>8</v>
      </c>
      <c r="B394" s="52">
        <v>43041</v>
      </c>
      <c r="C394" s="51" t="s">
        <v>23</v>
      </c>
      <c r="D394" s="51" t="s">
        <v>21</v>
      </c>
      <c r="E394" s="51" t="s">
        <v>84</v>
      </c>
      <c r="F394" s="51">
        <v>442</v>
      </c>
      <c r="G394" s="51">
        <v>427</v>
      </c>
      <c r="H394" s="51">
        <v>450</v>
      </c>
      <c r="I394" s="51">
        <v>458</v>
      </c>
      <c r="J394" s="51">
        <v>466</v>
      </c>
      <c r="K394" s="51">
        <v>450</v>
      </c>
      <c r="L394" s="53">
        <v>1500</v>
      </c>
      <c r="M394" s="65">
        <f t="shared" si="24"/>
        <v>12000</v>
      </c>
      <c r="N394" s="66">
        <f t="shared" si="25"/>
        <v>1.8099547511312217</v>
      </c>
    </row>
    <row r="395" spans="1:14" ht="15" customHeight="1">
      <c r="A395" s="9" t="s">
        <v>25</v>
      </c>
      <c r="B395" s="10"/>
      <c r="C395" s="11"/>
      <c r="D395" s="12"/>
      <c r="E395" s="13"/>
      <c r="F395" s="13"/>
      <c r="G395" s="14"/>
      <c r="H395" s="15"/>
      <c r="I395" s="15"/>
      <c r="J395" s="15"/>
      <c r="K395" s="16"/>
      <c r="L395" s="17"/>
      <c r="M395" s="40"/>
      <c r="N395" s="67"/>
    </row>
    <row r="396" spans="1:12" ht="15" customHeight="1">
      <c r="A396" s="9" t="s">
        <v>26</v>
      </c>
      <c r="B396" s="19"/>
      <c r="C396" s="11"/>
      <c r="D396" s="12"/>
      <c r="E396" s="13"/>
      <c r="F396" s="13"/>
      <c r="G396" s="14"/>
      <c r="H396" s="13"/>
      <c r="I396" s="13"/>
      <c r="J396" s="13"/>
      <c r="K396" s="16"/>
      <c r="L396" s="17"/>
    </row>
    <row r="397" spans="1:14" ht="15" customHeight="1">
      <c r="A397" s="9" t="s">
        <v>26</v>
      </c>
      <c r="B397" s="19"/>
      <c r="C397" s="20"/>
      <c r="D397" s="21"/>
      <c r="E397" s="22"/>
      <c r="F397" s="22"/>
      <c r="G397" s="23"/>
      <c r="H397" s="22"/>
      <c r="I397" s="22"/>
      <c r="J397" s="22"/>
      <c r="K397" s="22"/>
      <c r="L397" s="17"/>
      <c r="M397" s="17"/>
      <c r="N397" s="17"/>
    </row>
    <row r="398" spans="1:14" ht="15" customHeight="1" thickBot="1">
      <c r="A398" s="24"/>
      <c r="B398" s="19"/>
      <c r="C398" s="22"/>
      <c r="D398" s="22"/>
      <c r="E398" s="22"/>
      <c r="F398" s="25"/>
      <c r="G398" s="26"/>
      <c r="H398" s="27" t="s">
        <v>27</v>
      </c>
      <c r="I398" s="27"/>
      <c r="J398" s="28"/>
      <c r="K398" s="28"/>
      <c r="L398" s="17"/>
      <c r="M398" s="63" t="s">
        <v>72</v>
      </c>
      <c r="N398" s="64" t="s">
        <v>68</v>
      </c>
    </row>
    <row r="399" spans="1:12" ht="15" customHeight="1">
      <c r="A399" s="24"/>
      <c r="B399" s="19"/>
      <c r="C399" s="79" t="s">
        <v>28</v>
      </c>
      <c r="D399" s="79"/>
      <c r="E399" s="29">
        <v>8</v>
      </c>
      <c r="F399" s="30">
        <f>F400+F401+F402+F403+F404+F405</f>
        <v>100</v>
      </c>
      <c r="G399" s="31">
        <v>8</v>
      </c>
      <c r="H399" s="32">
        <f>G400/G399%</f>
        <v>50</v>
      </c>
      <c r="I399" s="32"/>
      <c r="J399" s="32"/>
      <c r="L399" s="17"/>
    </row>
    <row r="400" spans="1:14" ht="15" customHeight="1">
      <c r="A400" s="24"/>
      <c r="B400" s="19"/>
      <c r="C400" s="75" t="s">
        <v>29</v>
      </c>
      <c r="D400" s="75"/>
      <c r="E400" s="33">
        <v>4</v>
      </c>
      <c r="F400" s="34">
        <f>(E400/E399)*100</f>
        <v>50</v>
      </c>
      <c r="G400" s="31">
        <v>4</v>
      </c>
      <c r="H400" s="28"/>
      <c r="I400" s="28"/>
      <c r="J400" s="22"/>
      <c r="K400" s="28"/>
      <c r="M400" s="22"/>
      <c r="N400" s="22"/>
    </row>
    <row r="401" spans="1:14" ht="15" customHeight="1">
      <c r="A401" s="35"/>
      <c r="B401" s="19"/>
      <c r="C401" s="75" t="s">
        <v>31</v>
      </c>
      <c r="D401" s="75"/>
      <c r="E401" s="33">
        <v>0</v>
      </c>
      <c r="F401" s="34">
        <f>(E401/E399)*100</f>
        <v>0</v>
      </c>
      <c r="G401" s="36"/>
      <c r="H401" s="31"/>
      <c r="I401" s="31"/>
      <c r="J401" s="22"/>
      <c r="K401" s="28"/>
      <c r="L401" s="17"/>
      <c r="M401" s="20"/>
      <c r="N401" s="20"/>
    </row>
    <row r="402" spans="1:14" ht="15" customHeight="1">
      <c r="A402" s="35"/>
      <c r="B402" s="19"/>
      <c r="C402" s="75" t="s">
        <v>32</v>
      </c>
      <c r="D402" s="75"/>
      <c r="E402" s="33">
        <v>0</v>
      </c>
      <c r="F402" s="34">
        <f>(E402/E399)*100</f>
        <v>0</v>
      </c>
      <c r="G402" s="36"/>
      <c r="H402" s="31"/>
      <c r="I402" s="31"/>
      <c r="J402" s="22"/>
      <c r="K402" s="28"/>
      <c r="L402" s="17"/>
      <c r="M402" s="17"/>
      <c r="N402" s="17"/>
    </row>
    <row r="403" spans="1:14" ht="15" customHeight="1">
      <c r="A403" s="35"/>
      <c r="B403" s="19"/>
      <c r="C403" s="75" t="s">
        <v>33</v>
      </c>
      <c r="D403" s="75"/>
      <c r="E403" s="33">
        <v>4</v>
      </c>
      <c r="F403" s="34">
        <f>(E403/E399)*100</f>
        <v>50</v>
      </c>
      <c r="G403" s="36"/>
      <c r="H403" s="22" t="s">
        <v>34</v>
      </c>
      <c r="I403" s="22"/>
      <c r="J403" s="37"/>
      <c r="K403" s="28"/>
      <c r="L403" s="17"/>
      <c r="M403" s="17"/>
      <c r="N403" s="17"/>
    </row>
    <row r="404" spans="1:14" ht="15" customHeight="1">
      <c r="A404" s="35"/>
      <c r="B404" s="19"/>
      <c r="C404" s="75" t="s">
        <v>35</v>
      </c>
      <c r="D404" s="75"/>
      <c r="E404" s="33">
        <v>0</v>
      </c>
      <c r="F404" s="34">
        <v>0</v>
      </c>
      <c r="G404" s="36"/>
      <c r="H404" s="22"/>
      <c r="I404" s="22"/>
      <c r="J404" s="37"/>
      <c r="K404" s="28"/>
      <c r="L404" s="17"/>
      <c r="M404" s="17"/>
      <c r="N404" s="17"/>
    </row>
    <row r="405" spans="1:14" ht="15" customHeight="1" thickBot="1">
      <c r="A405" s="35"/>
      <c r="B405" s="19"/>
      <c r="C405" s="76" t="s">
        <v>36</v>
      </c>
      <c r="D405" s="76"/>
      <c r="E405" s="38"/>
      <c r="F405" s="39">
        <f>(E405/E399)*100</f>
        <v>0</v>
      </c>
      <c r="G405" s="36"/>
      <c r="H405" s="22"/>
      <c r="I405" s="22"/>
      <c r="M405" s="17"/>
      <c r="N405" s="17"/>
    </row>
    <row r="406" spans="1:14" ht="15" customHeight="1">
      <c r="A406" s="41" t="s">
        <v>37</v>
      </c>
      <c r="B406" s="10"/>
      <c r="C406" s="11"/>
      <c r="D406" s="11"/>
      <c r="E406" s="13"/>
      <c r="F406" s="13"/>
      <c r="G406" s="42"/>
      <c r="H406" s="43"/>
      <c r="I406" s="43"/>
      <c r="J406" s="43"/>
      <c r="K406" s="13"/>
      <c r="L406" s="17"/>
      <c r="M406" s="40"/>
      <c r="N406" s="40"/>
    </row>
    <row r="407" spans="1:14" ht="15" customHeight="1">
      <c r="A407" s="12" t="s">
        <v>38</v>
      </c>
      <c r="B407" s="10"/>
      <c r="C407" s="44"/>
      <c r="D407" s="45"/>
      <c r="E407" s="46"/>
      <c r="F407" s="43"/>
      <c r="G407" s="42"/>
      <c r="H407" s="43"/>
      <c r="I407" s="43"/>
      <c r="J407" s="43"/>
      <c r="K407" s="13"/>
      <c r="L407" s="17"/>
      <c r="M407" s="24"/>
      <c r="N407" s="24"/>
    </row>
    <row r="408" spans="1:14" ht="15" customHeight="1">
      <c r="A408" s="12" t="s">
        <v>39</v>
      </c>
      <c r="B408" s="10"/>
      <c r="C408" s="11"/>
      <c r="D408" s="45"/>
      <c r="E408" s="46"/>
      <c r="F408" s="43"/>
      <c r="G408" s="42"/>
      <c r="H408" s="47"/>
      <c r="I408" s="47"/>
      <c r="J408" s="47"/>
      <c r="K408" s="13"/>
      <c r="L408" s="17"/>
      <c r="M408" s="17"/>
      <c r="N408" s="17"/>
    </row>
    <row r="409" spans="1:14" ht="15" customHeight="1">
      <c r="A409" s="12" t="s">
        <v>40</v>
      </c>
      <c r="B409" s="44"/>
      <c r="C409" s="11"/>
      <c r="D409" s="45"/>
      <c r="E409" s="46"/>
      <c r="F409" s="43"/>
      <c r="G409" s="48"/>
      <c r="H409" s="47"/>
      <c r="I409" s="47"/>
      <c r="J409" s="47"/>
      <c r="K409" s="13"/>
      <c r="L409" s="17"/>
      <c r="M409" s="17"/>
      <c r="N409" s="17"/>
    </row>
    <row r="410" spans="1:14" ht="15" customHeight="1" thickBot="1">
      <c r="A410" s="12" t="s">
        <v>41</v>
      </c>
      <c r="B410" s="35"/>
      <c r="C410" s="11"/>
      <c r="D410" s="49"/>
      <c r="E410" s="43"/>
      <c r="F410" s="43"/>
      <c r="G410" s="48"/>
      <c r="H410" s="47"/>
      <c r="I410" s="47"/>
      <c r="J410" s="47"/>
      <c r="K410" s="43"/>
      <c r="L410" s="17"/>
      <c r="M410" s="17"/>
      <c r="N410" s="17"/>
    </row>
    <row r="411" spans="1:14" ht="15" customHeight="1" thickBot="1">
      <c r="A411" s="84" t="s">
        <v>0</v>
      </c>
      <c r="B411" s="84"/>
      <c r="C411" s="84"/>
      <c r="D411" s="84"/>
      <c r="E411" s="84"/>
      <c r="F411" s="84"/>
      <c r="G411" s="84"/>
      <c r="H411" s="84"/>
      <c r="I411" s="84"/>
      <c r="J411" s="84"/>
      <c r="K411" s="84"/>
      <c r="L411" s="84"/>
      <c r="M411" s="84"/>
      <c r="N411" s="84"/>
    </row>
    <row r="412" spans="1:14" ht="15" customHeight="1" thickBot="1">
      <c r="A412" s="84"/>
      <c r="B412" s="84"/>
      <c r="C412" s="84"/>
      <c r="D412" s="84"/>
      <c r="E412" s="84"/>
      <c r="F412" s="84"/>
      <c r="G412" s="84"/>
      <c r="H412" s="84"/>
      <c r="I412" s="84"/>
      <c r="J412" s="84"/>
      <c r="K412" s="84"/>
      <c r="L412" s="84"/>
      <c r="M412" s="84"/>
      <c r="N412" s="84"/>
    </row>
    <row r="413" spans="1:14" ht="15" customHeight="1">
      <c r="A413" s="84"/>
      <c r="B413" s="84"/>
      <c r="C413" s="84"/>
      <c r="D413" s="84"/>
      <c r="E413" s="84"/>
      <c r="F413" s="84"/>
      <c r="G413" s="84"/>
      <c r="H413" s="84"/>
      <c r="I413" s="84"/>
      <c r="J413" s="84"/>
      <c r="K413" s="84"/>
      <c r="L413" s="84"/>
      <c r="M413" s="84"/>
      <c r="N413" s="84"/>
    </row>
    <row r="414" spans="1:14" ht="15" customHeight="1">
      <c r="A414" s="85" t="s">
        <v>1</v>
      </c>
      <c r="B414" s="85"/>
      <c r="C414" s="85"/>
      <c r="D414" s="85"/>
      <c r="E414" s="85"/>
      <c r="F414" s="85"/>
      <c r="G414" s="85"/>
      <c r="H414" s="85"/>
      <c r="I414" s="85"/>
      <c r="J414" s="85"/>
      <c r="K414" s="85"/>
      <c r="L414" s="85"/>
      <c r="M414" s="85"/>
      <c r="N414" s="85"/>
    </row>
    <row r="415" spans="1:14" ht="15" customHeight="1">
      <c r="A415" s="85" t="s">
        <v>2</v>
      </c>
      <c r="B415" s="85"/>
      <c r="C415" s="85"/>
      <c r="D415" s="85"/>
      <c r="E415" s="85"/>
      <c r="F415" s="85"/>
      <c r="G415" s="85"/>
      <c r="H415" s="85"/>
      <c r="I415" s="85"/>
      <c r="J415" s="85"/>
      <c r="K415" s="85"/>
      <c r="L415" s="85"/>
      <c r="M415" s="85"/>
      <c r="N415" s="85"/>
    </row>
    <row r="416" spans="1:14" ht="15" customHeight="1" thickBot="1">
      <c r="A416" s="86" t="s">
        <v>3</v>
      </c>
      <c r="B416" s="86"/>
      <c r="C416" s="86"/>
      <c r="D416" s="86"/>
      <c r="E416" s="86"/>
      <c r="F416" s="86"/>
      <c r="G416" s="86"/>
      <c r="H416" s="86"/>
      <c r="I416" s="86"/>
      <c r="J416" s="86"/>
      <c r="K416" s="86"/>
      <c r="L416" s="86"/>
      <c r="M416" s="86"/>
      <c r="N416" s="86"/>
    </row>
    <row r="417" spans="1:14" ht="15" customHeight="1">
      <c r="A417" s="87" t="s">
        <v>74</v>
      </c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</row>
    <row r="418" spans="1:14" ht="15" customHeight="1">
      <c r="A418" s="87" t="s">
        <v>5</v>
      </c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</row>
    <row r="419" spans="1:14" ht="15" customHeight="1">
      <c r="A419" s="82" t="s">
        <v>6</v>
      </c>
      <c r="B419" s="77" t="s">
        <v>7</v>
      </c>
      <c r="C419" s="77" t="s">
        <v>8</v>
      </c>
      <c r="D419" s="82" t="s">
        <v>9</v>
      </c>
      <c r="E419" s="77" t="s">
        <v>10</v>
      </c>
      <c r="F419" s="77" t="s">
        <v>11</v>
      </c>
      <c r="G419" s="77" t="s">
        <v>12</v>
      </c>
      <c r="H419" s="77" t="s">
        <v>13</v>
      </c>
      <c r="I419" s="77" t="s">
        <v>14</v>
      </c>
      <c r="J419" s="77" t="s">
        <v>15</v>
      </c>
      <c r="K419" s="80" t="s">
        <v>16</v>
      </c>
      <c r="L419" s="77" t="s">
        <v>17</v>
      </c>
      <c r="M419" s="77" t="s">
        <v>18</v>
      </c>
      <c r="N419" s="77" t="s">
        <v>19</v>
      </c>
    </row>
    <row r="420" spans="1:14" ht="15" customHeight="1">
      <c r="A420" s="83"/>
      <c r="B420" s="78"/>
      <c r="C420" s="78"/>
      <c r="D420" s="83"/>
      <c r="E420" s="78"/>
      <c r="F420" s="78"/>
      <c r="G420" s="78"/>
      <c r="H420" s="78"/>
      <c r="I420" s="78"/>
      <c r="J420" s="78"/>
      <c r="K420" s="81"/>
      <c r="L420" s="78"/>
      <c r="M420" s="78"/>
      <c r="N420" s="78"/>
    </row>
    <row r="421" spans="1:14" ht="15" customHeight="1">
      <c r="A421" s="51">
        <v>1</v>
      </c>
      <c r="B421" s="52">
        <v>43039</v>
      </c>
      <c r="C421" s="51" t="s">
        <v>23</v>
      </c>
      <c r="D421" s="51" t="s">
        <v>21</v>
      </c>
      <c r="E421" s="51" t="s">
        <v>69</v>
      </c>
      <c r="F421" s="51">
        <v>510</v>
      </c>
      <c r="G421" s="51">
        <v>485</v>
      </c>
      <c r="H421" s="51">
        <v>525</v>
      </c>
      <c r="I421" s="51">
        <v>540</v>
      </c>
      <c r="J421" s="51">
        <v>555</v>
      </c>
      <c r="K421" s="51">
        <v>525</v>
      </c>
      <c r="L421" s="53">
        <v>1200</v>
      </c>
      <c r="M421" s="65">
        <f>IF(D421="BUY",(K421-F421)*(L421),(F421-K421)*(L421))</f>
        <v>18000</v>
      </c>
      <c r="N421" s="66">
        <f>M421/(L421)/F421%</f>
        <v>2.9411764705882355</v>
      </c>
    </row>
    <row r="422" spans="1:14" ht="15" customHeight="1">
      <c r="A422" s="51">
        <v>2</v>
      </c>
      <c r="B422" s="52">
        <v>43035</v>
      </c>
      <c r="C422" s="51" t="s">
        <v>82</v>
      </c>
      <c r="D422" s="51" t="s">
        <v>21</v>
      </c>
      <c r="E422" s="51" t="s">
        <v>81</v>
      </c>
      <c r="F422" s="51">
        <v>5</v>
      </c>
      <c r="G422" s="51">
        <v>2</v>
      </c>
      <c r="H422" s="51">
        <v>10</v>
      </c>
      <c r="I422" s="51">
        <v>15</v>
      </c>
      <c r="J422" s="51">
        <v>20</v>
      </c>
      <c r="K422" s="51">
        <v>7</v>
      </c>
      <c r="L422" s="53">
        <v>1500</v>
      </c>
      <c r="M422" s="65">
        <f>IF(D422="BUY",(K422-F422)*(L422),(F422-K422)*(L422))</f>
        <v>3000</v>
      </c>
      <c r="N422" s="66">
        <f>M422/(L422)/F422%</f>
        <v>40</v>
      </c>
    </row>
    <row r="423" spans="1:14" ht="15" customHeight="1">
      <c r="A423" s="51">
        <v>3</v>
      </c>
      <c r="B423" s="52">
        <v>43035</v>
      </c>
      <c r="C423" s="51" t="s">
        <v>23</v>
      </c>
      <c r="D423" s="51" t="s">
        <v>21</v>
      </c>
      <c r="E423" s="51" t="s">
        <v>43</v>
      </c>
      <c r="F423" s="51">
        <v>548</v>
      </c>
      <c r="G423" s="51">
        <v>527</v>
      </c>
      <c r="H423" s="51">
        <v>560</v>
      </c>
      <c r="I423" s="51">
        <v>572</v>
      </c>
      <c r="J423" s="51">
        <v>584</v>
      </c>
      <c r="K423" s="51">
        <v>560</v>
      </c>
      <c r="L423" s="53">
        <v>800</v>
      </c>
      <c r="M423" s="65">
        <f>IF(D423="BUY",(K423-F423)*(L423),(F423-K423)*(L423))</f>
        <v>9600</v>
      </c>
      <c r="N423" s="66">
        <f>M423/(L423)/F423%</f>
        <v>2.18978102189781</v>
      </c>
    </row>
    <row r="424" spans="1:14" ht="15" customHeight="1">
      <c r="A424" s="51">
        <v>4</v>
      </c>
      <c r="B424" s="52">
        <v>43031</v>
      </c>
      <c r="C424" s="51" t="s">
        <v>23</v>
      </c>
      <c r="D424" s="51" t="s">
        <v>21</v>
      </c>
      <c r="E424" s="51" t="s">
        <v>80</v>
      </c>
      <c r="F424" s="51">
        <v>714</v>
      </c>
      <c r="G424" s="51">
        <v>707</v>
      </c>
      <c r="H424" s="51">
        <v>718</v>
      </c>
      <c r="I424" s="51">
        <v>722</v>
      </c>
      <c r="J424" s="51">
        <v>726</v>
      </c>
      <c r="K424" s="51">
        <v>726</v>
      </c>
      <c r="L424" s="53">
        <v>2000</v>
      </c>
      <c r="M424" s="65">
        <f>IF(D424="BUY",(K424-F424)*(L424),(F424-K424)*(L424))</f>
        <v>24000</v>
      </c>
      <c r="N424" s="66">
        <f>M424/(L424)/F424%</f>
        <v>1.680672268907563</v>
      </c>
    </row>
    <row r="425" spans="1:14" ht="15" customHeight="1">
      <c r="A425" s="51">
        <v>5</v>
      </c>
      <c r="B425" s="52">
        <v>43024</v>
      </c>
      <c r="C425" s="51" t="s">
        <v>23</v>
      </c>
      <c r="D425" s="51" t="s">
        <v>21</v>
      </c>
      <c r="E425" s="51" t="s">
        <v>71</v>
      </c>
      <c r="F425" s="51">
        <v>126</v>
      </c>
      <c r="G425" s="51">
        <v>124</v>
      </c>
      <c r="H425" s="51">
        <v>127</v>
      </c>
      <c r="I425" s="51">
        <v>128</v>
      </c>
      <c r="J425" s="51">
        <v>129</v>
      </c>
      <c r="K425" s="51">
        <v>128</v>
      </c>
      <c r="L425" s="53">
        <v>7000</v>
      </c>
      <c r="M425" s="65">
        <f aca="true" t="shared" si="26" ref="M425:M433">IF(D425="BUY",(K425-F425)*(L425),(F425-K425)*(L425))</f>
        <v>14000</v>
      </c>
      <c r="N425" s="66">
        <f aca="true" t="shared" si="27" ref="N425:N433">M425/(L425)/F425%</f>
        <v>1.5873015873015872</v>
      </c>
    </row>
    <row r="426" spans="1:14" ht="15" customHeight="1">
      <c r="A426" s="51">
        <v>6</v>
      </c>
      <c r="B426" s="52">
        <v>43021</v>
      </c>
      <c r="C426" s="51" t="s">
        <v>23</v>
      </c>
      <c r="D426" s="51" t="s">
        <v>21</v>
      </c>
      <c r="E426" s="51" t="s">
        <v>79</v>
      </c>
      <c r="F426" s="51">
        <v>1070</v>
      </c>
      <c r="G426" s="51">
        <v>1050</v>
      </c>
      <c r="H426" s="51">
        <v>1080</v>
      </c>
      <c r="I426" s="51">
        <v>1090</v>
      </c>
      <c r="J426" s="51">
        <v>1100</v>
      </c>
      <c r="K426" s="51">
        <v>1080</v>
      </c>
      <c r="L426" s="53">
        <v>800</v>
      </c>
      <c r="M426" s="65">
        <f t="shared" si="26"/>
        <v>8000</v>
      </c>
      <c r="N426" s="66">
        <f t="shared" si="27"/>
        <v>0.9345794392523366</v>
      </c>
    </row>
    <row r="427" spans="1:14" ht="15" customHeight="1">
      <c r="A427" s="51">
        <v>7</v>
      </c>
      <c r="B427" s="52">
        <v>43021</v>
      </c>
      <c r="C427" s="51" t="s">
        <v>20</v>
      </c>
      <c r="D427" s="51" t="s">
        <v>21</v>
      </c>
      <c r="E427" s="51" t="s">
        <v>78</v>
      </c>
      <c r="F427" s="51">
        <v>1300</v>
      </c>
      <c r="G427" s="51">
        <v>1250</v>
      </c>
      <c r="H427" s="51">
        <v>1325</v>
      </c>
      <c r="I427" s="51">
        <v>1350</v>
      </c>
      <c r="J427" s="51">
        <v>1375</v>
      </c>
      <c r="K427" s="51">
        <v>1325</v>
      </c>
      <c r="L427" s="53">
        <v>1500</v>
      </c>
      <c r="M427" s="65">
        <f t="shared" si="26"/>
        <v>37500</v>
      </c>
      <c r="N427" s="66">
        <f t="shared" si="27"/>
        <v>1.9230769230769231</v>
      </c>
    </row>
    <row r="428" spans="1:14" ht="15" customHeight="1">
      <c r="A428" s="51">
        <v>8</v>
      </c>
      <c r="B428" s="52">
        <v>43019</v>
      </c>
      <c r="C428" s="51" t="s">
        <v>23</v>
      </c>
      <c r="D428" s="51" t="s">
        <v>21</v>
      </c>
      <c r="E428" s="51" t="s">
        <v>64</v>
      </c>
      <c r="F428" s="51">
        <v>1100</v>
      </c>
      <c r="G428" s="51">
        <v>1074</v>
      </c>
      <c r="H428" s="51">
        <v>1114</v>
      </c>
      <c r="I428" s="51">
        <v>1128</v>
      </c>
      <c r="J428" s="51">
        <v>1142</v>
      </c>
      <c r="K428" s="51">
        <v>1114</v>
      </c>
      <c r="L428" s="53">
        <v>500</v>
      </c>
      <c r="M428" s="65">
        <f t="shared" si="26"/>
        <v>7000</v>
      </c>
      <c r="N428" s="66">
        <f t="shared" si="27"/>
        <v>1.2727272727272727</v>
      </c>
    </row>
    <row r="429" spans="1:14" ht="15" customHeight="1">
      <c r="A429" s="51">
        <v>9</v>
      </c>
      <c r="B429" s="52">
        <v>43017</v>
      </c>
      <c r="C429" s="51" t="s">
        <v>23</v>
      </c>
      <c r="D429" s="51" t="s">
        <v>21</v>
      </c>
      <c r="E429" s="51" t="s">
        <v>71</v>
      </c>
      <c r="F429" s="51">
        <v>125.7</v>
      </c>
      <c r="G429" s="51">
        <v>123.8</v>
      </c>
      <c r="H429" s="51">
        <v>127</v>
      </c>
      <c r="I429" s="51">
        <v>128</v>
      </c>
      <c r="J429" s="51">
        <v>129</v>
      </c>
      <c r="K429" s="51">
        <v>127</v>
      </c>
      <c r="L429" s="53">
        <v>7000</v>
      </c>
      <c r="M429" s="65">
        <f t="shared" si="26"/>
        <v>9099.99999999998</v>
      </c>
      <c r="N429" s="66">
        <f t="shared" si="27"/>
        <v>1.0342084327764496</v>
      </c>
    </row>
    <row r="430" spans="1:14" ht="15" customHeight="1">
      <c r="A430" s="51">
        <v>10</v>
      </c>
      <c r="B430" s="52">
        <v>43017</v>
      </c>
      <c r="C430" s="51" t="s">
        <v>23</v>
      </c>
      <c r="D430" s="51" t="s">
        <v>21</v>
      </c>
      <c r="E430" s="51" t="s">
        <v>77</v>
      </c>
      <c r="F430" s="51">
        <v>63</v>
      </c>
      <c r="G430" s="51">
        <v>59</v>
      </c>
      <c r="H430" s="51">
        <v>65</v>
      </c>
      <c r="I430" s="51">
        <v>67</v>
      </c>
      <c r="J430" s="51">
        <v>69</v>
      </c>
      <c r="K430" s="51">
        <v>65</v>
      </c>
      <c r="L430" s="53">
        <v>13200</v>
      </c>
      <c r="M430" s="65">
        <f t="shared" si="26"/>
        <v>26400</v>
      </c>
      <c r="N430" s="66">
        <f t="shared" si="27"/>
        <v>3.1746031746031744</v>
      </c>
    </row>
    <row r="431" spans="1:14" ht="15" customHeight="1">
      <c r="A431" s="51">
        <v>11</v>
      </c>
      <c r="B431" s="52">
        <v>43013</v>
      </c>
      <c r="C431" s="51" t="s">
        <v>23</v>
      </c>
      <c r="D431" s="51" t="s">
        <v>21</v>
      </c>
      <c r="E431" s="51" t="s">
        <v>76</v>
      </c>
      <c r="F431" s="51">
        <v>130</v>
      </c>
      <c r="G431" s="51">
        <v>125</v>
      </c>
      <c r="H431" s="51">
        <v>132</v>
      </c>
      <c r="I431" s="51">
        <v>134</v>
      </c>
      <c r="J431" s="51">
        <v>136</v>
      </c>
      <c r="K431" s="51">
        <v>132</v>
      </c>
      <c r="L431" s="53">
        <v>4000</v>
      </c>
      <c r="M431" s="65">
        <f t="shared" si="26"/>
        <v>8000</v>
      </c>
      <c r="N431" s="66">
        <f t="shared" si="27"/>
        <v>1.5384615384615383</v>
      </c>
    </row>
    <row r="432" spans="1:14" ht="15" customHeight="1">
      <c r="A432" s="51">
        <v>12</v>
      </c>
      <c r="B432" s="52">
        <v>43011</v>
      </c>
      <c r="C432" s="51" t="s">
        <v>23</v>
      </c>
      <c r="D432" s="51" t="s">
        <v>21</v>
      </c>
      <c r="E432" s="51" t="s">
        <v>75</v>
      </c>
      <c r="F432" s="51">
        <v>178.5</v>
      </c>
      <c r="G432" s="51">
        <v>174.5</v>
      </c>
      <c r="H432" s="51">
        <v>180.5</v>
      </c>
      <c r="I432" s="51">
        <v>182.5</v>
      </c>
      <c r="J432" s="51">
        <v>184.5</v>
      </c>
      <c r="K432" s="51">
        <v>182.5</v>
      </c>
      <c r="L432" s="53">
        <v>3500</v>
      </c>
      <c r="M432" s="65">
        <f t="shared" si="26"/>
        <v>14000</v>
      </c>
      <c r="N432" s="66">
        <f t="shared" si="27"/>
        <v>2.2408963585434174</v>
      </c>
    </row>
    <row r="433" spans="1:14" ht="15" customHeight="1">
      <c r="A433" s="51">
        <v>13</v>
      </c>
      <c r="B433" s="52">
        <v>43011</v>
      </c>
      <c r="C433" s="51" t="s">
        <v>23</v>
      </c>
      <c r="D433" s="51" t="s">
        <v>21</v>
      </c>
      <c r="E433" s="51" t="s">
        <v>71</v>
      </c>
      <c r="F433" s="51">
        <v>122.5</v>
      </c>
      <c r="G433" s="51">
        <v>119.5</v>
      </c>
      <c r="H433" s="51">
        <v>124</v>
      </c>
      <c r="I433" s="51">
        <v>125.5</v>
      </c>
      <c r="J433" s="51">
        <v>127</v>
      </c>
      <c r="K433" s="51">
        <v>124</v>
      </c>
      <c r="L433" s="53">
        <v>7000</v>
      </c>
      <c r="M433" s="65">
        <f t="shared" si="26"/>
        <v>10500</v>
      </c>
      <c r="N433" s="66">
        <f t="shared" si="27"/>
        <v>1.2244897959183672</v>
      </c>
    </row>
    <row r="435" spans="1:14" ht="15" customHeight="1">
      <c r="A435" s="9" t="s">
        <v>25</v>
      </c>
      <c r="B435" s="10"/>
      <c r="C435" s="11"/>
      <c r="D435" s="12"/>
      <c r="E435" s="13"/>
      <c r="F435" s="13"/>
      <c r="G435" s="14"/>
      <c r="H435" s="15"/>
      <c r="I435" s="15"/>
      <c r="J435" s="15"/>
      <c r="K435" s="16"/>
      <c r="L435" s="17"/>
      <c r="N435" s="18"/>
    </row>
    <row r="436" spans="1:12" ht="15" customHeight="1">
      <c r="A436" s="9" t="s">
        <v>26</v>
      </c>
      <c r="B436" s="19"/>
      <c r="C436" s="11"/>
      <c r="D436" s="12"/>
      <c r="E436" s="13"/>
      <c r="F436" s="13"/>
      <c r="G436" s="14"/>
      <c r="H436" s="13"/>
      <c r="I436" s="13"/>
      <c r="J436" s="13"/>
      <c r="K436" s="16"/>
      <c r="L436" s="17"/>
    </row>
    <row r="437" spans="1:14" ht="15" customHeight="1">
      <c r="A437" s="9" t="s">
        <v>26</v>
      </c>
      <c r="B437" s="19"/>
      <c r="C437" s="20"/>
      <c r="D437" s="21"/>
      <c r="E437" s="22"/>
      <c r="F437" s="22"/>
      <c r="G437" s="23"/>
      <c r="H437" s="22"/>
      <c r="I437" s="22"/>
      <c r="J437" s="22"/>
      <c r="K437" s="22"/>
      <c r="L437" s="17"/>
      <c r="M437" s="17"/>
      <c r="N437" s="17"/>
    </row>
    <row r="438" spans="1:14" ht="15" customHeight="1" thickBot="1">
      <c r="A438" s="24"/>
      <c r="B438" s="19"/>
      <c r="C438" s="22"/>
      <c r="D438" s="22"/>
      <c r="E438" s="22"/>
      <c r="F438" s="25"/>
      <c r="G438" s="26"/>
      <c r="H438" s="27" t="s">
        <v>27</v>
      </c>
      <c r="I438" s="27"/>
      <c r="J438" s="28"/>
      <c r="K438" s="28"/>
      <c r="L438" s="17"/>
      <c r="M438" s="63" t="s">
        <v>72</v>
      </c>
      <c r="N438" s="64" t="s">
        <v>68</v>
      </c>
    </row>
    <row r="439" spans="1:12" ht="15" customHeight="1">
      <c r="A439" s="24"/>
      <c r="B439" s="19"/>
      <c r="C439" s="79" t="s">
        <v>28</v>
      </c>
      <c r="D439" s="79"/>
      <c r="E439" s="29">
        <v>13</v>
      </c>
      <c r="F439" s="30">
        <f>F440+F441+F442+F443+F444+F445</f>
        <v>100</v>
      </c>
      <c r="G439" s="31">
        <v>13</v>
      </c>
      <c r="H439" s="32">
        <f>G440/G439%</f>
        <v>100</v>
      </c>
      <c r="I439" s="32"/>
      <c r="J439" s="32"/>
      <c r="L439" s="17"/>
    </row>
    <row r="440" spans="1:14" ht="15" customHeight="1">
      <c r="A440" s="24"/>
      <c r="B440" s="19"/>
      <c r="C440" s="75" t="s">
        <v>29</v>
      </c>
      <c r="D440" s="75"/>
      <c r="E440" s="33">
        <v>13</v>
      </c>
      <c r="F440" s="34">
        <f>(E440/E439)*100</f>
        <v>100</v>
      </c>
      <c r="G440" s="31">
        <v>13</v>
      </c>
      <c r="H440" s="28"/>
      <c r="I440" s="28"/>
      <c r="J440" s="22"/>
      <c r="K440" s="28"/>
      <c r="M440" s="22"/>
      <c r="N440" s="22"/>
    </row>
    <row r="441" spans="1:14" ht="15" customHeight="1">
      <c r="A441" s="35"/>
      <c r="B441" s="19"/>
      <c r="C441" s="75" t="s">
        <v>31</v>
      </c>
      <c r="D441" s="75"/>
      <c r="E441" s="33">
        <v>0</v>
      </c>
      <c r="F441" s="34">
        <f>(E441/E439)*100</f>
        <v>0</v>
      </c>
      <c r="G441" s="36"/>
      <c r="H441" s="31"/>
      <c r="I441" s="31"/>
      <c r="J441" s="22"/>
      <c r="K441" s="28"/>
      <c r="L441" s="17"/>
      <c r="M441" s="20"/>
      <c r="N441" s="20"/>
    </row>
    <row r="442" spans="1:14" ht="15" customHeight="1">
      <c r="A442" s="35"/>
      <c r="B442" s="19"/>
      <c r="C442" s="75" t="s">
        <v>32</v>
      </c>
      <c r="D442" s="75"/>
      <c r="E442" s="33">
        <v>0</v>
      </c>
      <c r="F442" s="34">
        <f>(E442/E439)*100</f>
        <v>0</v>
      </c>
      <c r="G442" s="36"/>
      <c r="H442" s="31"/>
      <c r="I442" s="31"/>
      <c r="J442" s="22"/>
      <c r="K442" s="28"/>
      <c r="L442" s="17"/>
      <c r="M442" s="17"/>
      <c r="N442" s="17"/>
    </row>
    <row r="443" spans="1:14" ht="15" customHeight="1">
      <c r="A443" s="35"/>
      <c r="B443" s="19"/>
      <c r="C443" s="75" t="s">
        <v>33</v>
      </c>
      <c r="D443" s="75"/>
      <c r="E443" s="33">
        <v>0</v>
      </c>
      <c r="F443" s="34">
        <f>(E443/E439)*100</f>
        <v>0</v>
      </c>
      <c r="G443" s="36"/>
      <c r="H443" s="22" t="s">
        <v>34</v>
      </c>
      <c r="I443" s="22"/>
      <c r="J443" s="37"/>
      <c r="K443" s="28"/>
      <c r="L443" s="17"/>
      <c r="M443" s="17"/>
      <c r="N443" s="17"/>
    </row>
    <row r="444" spans="1:14" ht="15" customHeight="1">
      <c r="A444" s="35"/>
      <c r="B444" s="19"/>
      <c r="C444" s="75" t="s">
        <v>35</v>
      </c>
      <c r="D444" s="75"/>
      <c r="E444" s="33">
        <v>0</v>
      </c>
      <c r="F444" s="34">
        <v>0</v>
      </c>
      <c r="G444" s="36"/>
      <c r="H444" s="22"/>
      <c r="I444" s="22"/>
      <c r="J444" s="37"/>
      <c r="K444" s="28"/>
      <c r="L444" s="17"/>
      <c r="M444" s="17"/>
      <c r="N444" s="17"/>
    </row>
    <row r="445" spans="1:14" ht="15" customHeight="1" thickBot="1">
      <c r="A445" s="35"/>
      <c r="B445" s="19"/>
      <c r="C445" s="76" t="s">
        <v>36</v>
      </c>
      <c r="D445" s="76"/>
      <c r="E445" s="38"/>
      <c r="F445" s="39">
        <f>(E445/E439)*100</f>
        <v>0</v>
      </c>
      <c r="G445" s="36"/>
      <c r="H445" s="22"/>
      <c r="I445" s="22"/>
      <c r="M445" s="17"/>
      <c r="N445" s="17"/>
    </row>
    <row r="446" spans="1:14" ht="15" customHeight="1">
      <c r="A446" s="41" t="s">
        <v>37</v>
      </c>
      <c r="B446" s="10"/>
      <c r="C446" s="11"/>
      <c r="D446" s="11"/>
      <c r="E446" s="13"/>
      <c r="F446" s="13"/>
      <c r="G446" s="42"/>
      <c r="H446" s="43"/>
      <c r="I446" s="43"/>
      <c r="J446" s="43"/>
      <c r="K446" s="13"/>
      <c r="L446" s="17"/>
      <c r="M446" s="40"/>
      <c r="N446" s="40"/>
    </row>
    <row r="447" spans="1:14" ht="15" customHeight="1">
      <c r="A447" s="12" t="s">
        <v>38</v>
      </c>
      <c r="B447" s="10"/>
      <c r="C447" s="44"/>
      <c r="D447" s="45"/>
      <c r="E447" s="46"/>
      <c r="F447" s="43"/>
      <c r="G447" s="42"/>
      <c r="H447" s="43"/>
      <c r="I447" s="43"/>
      <c r="J447" s="43"/>
      <c r="K447" s="13"/>
      <c r="L447" s="17"/>
      <c r="M447" s="24"/>
      <c r="N447" s="24"/>
    </row>
    <row r="448" spans="1:14" ht="15" customHeight="1">
      <c r="A448" s="12" t="s">
        <v>39</v>
      </c>
      <c r="B448" s="10"/>
      <c r="C448" s="11"/>
      <c r="D448" s="45"/>
      <c r="E448" s="46"/>
      <c r="F448" s="43"/>
      <c r="G448" s="42"/>
      <c r="H448" s="47"/>
      <c r="I448" s="47"/>
      <c r="J448" s="47"/>
      <c r="K448" s="13"/>
      <c r="L448" s="17"/>
      <c r="M448" s="17"/>
      <c r="N448" s="17"/>
    </row>
    <row r="449" spans="1:14" ht="15" customHeight="1">
      <c r="A449" s="12" t="s">
        <v>40</v>
      </c>
      <c r="B449" s="44"/>
      <c r="C449" s="11"/>
      <c r="D449" s="45"/>
      <c r="E449" s="46"/>
      <c r="F449" s="43"/>
      <c r="G449" s="48"/>
      <c r="H449" s="47"/>
      <c r="I449" s="47"/>
      <c r="J449" s="47"/>
      <c r="K449" s="13"/>
      <c r="L449" s="17"/>
      <c r="M449" s="17"/>
      <c r="N449" s="17"/>
    </row>
    <row r="450" spans="1:14" ht="15" customHeight="1" thickBot="1">
      <c r="A450" s="12" t="s">
        <v>41</v>
      </c>
      <c r="B450" s="35"/>
      <c r="C450" s="11"/>
      <c r="D450" s="49"/>
      <c r="E450" s="43"/>
      <c r="F450" s="43"/>
      <c r="G450" s="48"/>
      <c r="H450" s="47"/>
      <c r="I450" s="47"/>
      <c r="J450" s="47"/>
      <c r="K450" s="43"/>
      <c r="L450" s="17"/>
      <c r="M450" s="17"/>
      <c r="N450" s="17"/>
    </row>
    <row r="451" spans="1:14" ht="15" customHeight="1" thickBot="1">
      <c r="A451" s="84" t="s">
        <v>0</v>
      </c>
      <c r="B451" s="84"/>
      <c r="C451" s="84"/>
      <c r="D451" s="84"/>
      <c r="E451" s="84"/>
      <c r="F451" s="84"/>
      <c r="G451" s="84"/>
      <c r="H451" s="84"/>
      <c r="I451" s="84"/>
      <c r="J451" s="84"/>
      <c r="K451" s="84"/>
      <c r="L451" s="84"/>
      <c r="M451" s="84"/>
      <c r="N451" s="84"/>
    </row>
    <row r="452" spans="1:14" ht="15" customHeight="1" thickBot="1">
      <c r="A452" s="84"/>
      <c r="B452" s="84"/>
      <c r="C452" s="84"/>
      <c r="D452" s="84"/>
      <c r="E452" s="84"/>
      <c r="F452" s="84"/>
      <c r="G452" s="84"/>
      <c r="H452" s="84"/>
      <c r="I452" s="84"/>
      <c r="J452" s="84"/>
      <c r="K452" s="84"/>
      <c r="L452" s="84"/>
      <c r="M452" s="84"/>
      <c r="N452" s="84"/>
    </row>
    <row r="453" spans="1:14" ht="15" customHeight="1">
      <c r="A453" s="84"/>
      <c r="B453" s="84"/>
      <c r="C453" s="84"/>
      <c r="D453" s="84"/>
      <c r="E453" s="84"/>
      <c r="F453" s="84"/>
      <c r="G453" s="84"/>
      <c r="H453" s="84"/>
      <c r="I453" s="84"/>
      <c r="J453" s="84"/>
      <c r="K453" s="84"/>
      <c r="L453" s="84"/>
      <c r="M453" s="84"/>
      <c r="N453" s="84"/>
    </row>
    <row r="454" spans="1:14" ht="15" customHeight="1">
      <c r="A454" s="85" t="s">
        <v>1</v>
      </c>
      <c r="B454" s="85"/>
      <c r="C454" s="85"/>
      <c r="D454" s="85"/>
      <c r="E454" s="85"/>
      <c r="F454" s="85"/>
      <c r="G454" s="85"/>
      <c r="H454" s="85"/>
      <c r="I454" s="85"/>
      <c r="J454" s="85"/>
      <c r="K454" s="85"/>
      <c r="L454" s="85"/>
      <c r="M454" s="85"/>
      <c r="N454" s="85"/>
    </row>
    <row r="455" spans="1:14" ht="15" customHeight="1">
      <c r="A455" s="85" t="s">
        <v>2</v>
      </c>
      <c r="B455" s="85"/>
      <c r="C455" s="85"/>
      <c r="D455" s="85"/>
      <c r="E455" s="85"/>
      <c r="F455" s="85"/>
      <c r="G455" s="85"/>
      <c r="H455" s="85"/>
      <c r="I455" s="85"/>
      <c r="J455" s="85"/>
      <c r="K455" s="85"/>
      <c r="L455" s="85"/>
      <c r="M455" s="85"/>
      <c r="N455" s="85"/>
    </row>
    <row r="456" spans="1:14" ht="15" customHeight="1" thickBot="1">
      <c r="A456" s="86" t="s">
        <v>3</v>
      </c>
      <c r="B456" s="86"/>
      <c r="C456" s="86"/>
      <c r="D456" s="86"/>
      <c r="E456" s="86"/>
      <c r="F456" s="86"/>
      <c r="G456" s="86"/>
      <c r="H456" s="86"/>
      <c r="I456" s="86"/>
      <c r="J456" s="86"/>
      <c r="K456" s="86"/>
      <c r="L456" s="86"/>
      <c r="M456" s="86"/>
      <c r="N456" s="86"/>
    </row>
    <row r="457" spans="1:14" ht="15" customHeight="1">
      <c r="A457" s="87" t="s">
        <v>56</v>
      </c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  <c r="M457" s="87"/>
      <c r="N457" s="87"/>
    </row>
    <row r="458" spans="1:14" ht="15" customHeight="1">
      <c r="A458" s="87" t="s">
        <v>5</v>
      </c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</row>
    <row r="459" spans="1:14" ht="15" customHeight="1">
      <c r="A459" s="82" t="s">
        <v>6</v>
      </c>
      <c r="B459" s="77" t="s">
        <v>7</v>
      </c>
      <c r="C459" s="77" t="s">
        <v>8</v>
      </c>
      <c r="D459" s="82" t="s">
        <v>9</v>
      </c>
      <c r="E459" s="77" t="s">
        <v>10</v>
      </c>
      <c r="F459" s="77" t="s">
        <v>11</v>
      </c>
      <c r="G459" s="77" t="s">
        <v>12</v>
      </c>
      <c r="H459" s="77" t="s">
        <v>13</v>
      </c>
      <c r="I459" s="77" t="s">
        <v>14</v>
      </c>
      <c r="J459" s="77" t="s">
        <v>15</v>
      </c>
      <c r="K459" s="80" t="s">
        <v>16</v>
      </c>
      <c r="L459" s="77" t="s">
        <v>17</v>
      </c>
      <c r="M459" s="77" t="s">
        <v>18</v>
      </c>
      <c r="N459" s="77" t="s">
        <v>19</v>
      </c>
    </row>
    <row r="460" spans="1:14" ht="15" customHeight="1">
      <c r="A460" s="83"/>
      <c r="B460" s="78"/>
      <c r="C460" s="78"/>
      <c r="D460" s="83"/>
      <c r="E460" s="78"/>
      <c r="F460" s="78"/>
      <c r="G460" s="78"/>
      <c r="H460" s="78"/>
      <c r="I460" s="78"/>
      <c r="J460" s="78"/>
      <c r="K460" s="81"/>
      <c r="L460" s="78"/>
      <c r="M460" s="78"/>
      <c r="N460" s="78"/>
    </row>
    <row r="461" spans="1:14" ht="15" customHeight="1">
      <c r="A461" s="51">
        <v>1</v>
      </c>
      <c r="B461" s="52">
        <v>43007</v>
      </c>
      <c r="C461" s="51" t="s">
        <v>23</v>
      </c>
      <c r="D461" s="51" t="s">
        <v>21</v>
      </c>
      <c r="E461" s="51" t="s">
        <v>73</v>
      </c>
      <c r="F461" s="51">
        <v>196.5</v>
      </c>
      <c r="G461" s="51">
        <v>192.5</v>
      </c>
      <c r="H461" s="51">
        <v>198.5</v>
      </c>
      <c r="I461" s="51">
        <v>200.5</v>
      </c>
      <c r="J461" s="51">
        <v>202.5</v>
      </c>
      <c r="K461" s="51">
        <v>198.5</v>
      </c>
      <c r="L461" s="53">
        <v>4500</v>
      </c>
      <c r="M461" s="54">
        <f>IF(D461="BUY",(K461-F461)*(L461),(F461-K461)*(L461))</f>
        <v>9000</v>
      </c>
      <c r="N461" s="55">
        <f>M461/(L461)/F461%</f>
        <v>1.0178117048346056</v>
      </c>
    </row>
    <row r="462" spans="1:14" ht="15" customHeight="1">
      <c r="A462" s="51">
        <v>2</v>
      </c>
      <c r="B462" s="52">
        <v>43005</v>
      </c>
      <c r="C462" s="51" t="s">
        <v>23</v>
      </c>
      <c r="D462" s="51" t="s">
        <v>21</v>
      </c>
      <c r="E462" s="51" t="s">
        <v>64</v>
      </c>
      <c r="F462" s="51">
        <v>1068</v>
      </c>
      <c r="G462" s="51">
        <v>1035</v>
      </c>
      <c r="H462" s="51">
        <v>1088</v>
      </c>
      <c r="I462" s="51">
        <v>1108</v>
      </c>
      <c r="J462" s="51">
        <v>1128</v>
      </c>
      <c r="K462" s="51">
        <v>1035</v>
      </c>
      <c r="L462" s="53">
        <v>600</v>
      </c>
      <c r="M462" s="54">
        <f>IF(D462="BUY",(K462-F462)*(L462),(F462-K462)*(L462))</f>
        <v>-19800</v>
      </c>
      <c r="N462" s="55">
        <f>M462/(L462)/F462%</f>
        <v>-3.0898876404494384</v>
      </c>
    </row>
    <row r="463" spans="1:14" ht="15" customHeight="1">
      <c r="A463" s="51">
        <v>3</v>
      </c>
      <c r="B463" s="52">
        <v>43003</v>
      </c>
      <c r="C463" s="51" t="s">
        <v>23</v>
      </c>
      <c r="D463" s="51" t="s">
        <v>21</v>
      </c>
      <c r="E463" s="51" t="s">
        <v>71</v>
      </c>
      <c r="F463" s="51">
        <v>113</v>
      </c>
      <c r="G463" s="51">
        <v>109.5</v>
      </c>
      <c r="H463" s="51">
        <v>115</v>
      </c>
      <c r="I463" s="51">
        <v>117</v>
      </c>
      <c r="J463" s="51">
        <v>119</v>
      </c>
      <c r="K463" s="51">
        <v>117</v>
      </c>
      <c r="L463" s="53">
        <v>7000</v>
      </c>
      <c r="M463" s="54">
        <f>IF(D463="BUY",(K463-F463)*(L463),(F463-K463)*(L463))</f>
        <v>28000</v>
      </c>
      <c r="N463" s="55">
        <f>M463/(L463)/F463%</f>
        <v>3.5398230088495577</v>
      </c>
    </row>
    <row r="464" spans="1:14" ht="15" customHeight="1">
      <c r="A464" s="51">
        <v>4</v>
      </c>
      <c r="B464" s="52">
        <v>42996</v>
      </c>
      <c r="C464" s="51" t="s">
        <v>23</v>
      </c>
      <c r="D464" s="51" t="s">
        <v>21</v>
      </c>
      <c r="E464" s="51" t="s">
        <v>70</v>
      </c>
      <c r="F464" s="51">
        <v>2690</v>
      </c>
      <c r="G464" s="51">
        <v>2600</v>
      </c>
      <c r="H464" s="51">
        <v>2750</v>
      </c>
      <c r="I464" s="51">
        <v>2800</v>
      </c>
      <c r="J464" s="51">
        <v>2850</v>
      </c>
      <c r="K464" s="51">
        <v>2600</v>
      </c>
      <c r="L464" s="53">
        <v>250</v>
      </c>
      <c r="M464" s="54">
        <f>IF(D464="BUY",(K464-F464)*(L464),(F464-K464)*(L464))</f>
        <v>-22500</v>
      </c>
      <c r="N464" s="55">
        <f>M464/(L464)/F464%</f>
        <v>-3.345724907063197</v>
      </c>
    </row>
    <row r="465" spans="1:14" ht="15" customHeight="1">
      <c r="A465" s="51">
        <v>5</v>
      </c>
      <c r="B465" s="52">
        <v>42992</v>
      </c>
      <c r="C465" s="51" t="s">
        <v>23</v>
      </c>
      <c r="D465" s="51" t="s">
        <v>21</v>
      </c>
      <c r="E465" s="51" t="s">
        <v>69</v>
      </c>
      <c r="F465" s="51">
        <v>519</v>
      </c>
      <c r="G465" s="51">
        <v>505</v>
      </c>
      <c r="H465" s="51">
        <v>529</v>
      </c>
      <c r="I465" s="51">
        <v>539</v>
      </c>
      <c r="J465" s="51">
        <v>549</v>
      </c>
      <c r="K465" s="51">
        <v>523</v>
      </c>
      <c r="L465" s="53">
        <v>1200</v>
      </c>
      <c r="M465" s="54">
        <f aca="true" t="shared" si="28" ref="M465:M471">IF(D465="BUY",(K465-F465)*(L465),(F465-K465)*(L465))</f>
        <v>4800</v>
      </c>
      <c r="N465" s="55">
        <f aca="true" t="shared" si="29" ref="N465:N471">M465/(L465)/F465%</f>
        <v>0.770712909441233</v>
      </c>
    </row>
    <row r="466" spans="1:14" ht="15" customHeight="1">
      <c r="A466" s="51">
        <v>6</v>
      </c>
      <c r="B466" s="52">
        <v>42989</v>
      </c>
      <c r="C466" s="51" t="s">
        <v>23</v>
      </c>
      <c r="D466" s="51" t="s">
        <v>21</v>
      </c>
      <c r="E466" s="51" t="s">
        <v>67</v>
      </c>
      <c r="F466" s="51">
        <v>8100</v>
      </c>
      <c r="G466" s="51">
        <v>7920</v>
      </c>
      <c r="H466" s="51">
        <v>8200</v>
      </c>
      <c r="I466" s="51">
        <v>8300</v>
      </c>
      <c r="J466" s="51">
        <v>8400</v>
      </c>
      <c r="K466" s="51">
        <v>8200</v>
      </c>
      <c r="L466" s="53">
        <v>150</v>
      </c>
      <c r="M466" s="54">
        <f t="shared" si="28"/>
        <v>15000</v>
      </c>
      <c r="N466" s="55">
        <f t="shared" si="29"/>
        <v>1.2345679012345678</v>
      </c>
    </row>
    <row r="467" spans="1:14" ht="15" customHeight="1">
      <c r="A467" s="51">
        <v>7</v>
      </c>
      <c r="B467" s="52">
        <v>42986</v>
      </c>
      <c r="C467" s="51" t="s">
        <v>23</v>
      </c>
      <c r="D467" s="51" t="s">
        <v>21</v>
      </c>
      <c r="E467" s="51" t="s">
        <v>58</v>
      </c>
      <c r="F467" s="51">
        <v>116</v>
      </c>
      <c r="G467" s="51">
        <v>112</v>
      </c>
      <c r="H467" s="51">
        <v>118</v>
      </c>
      <c r="I467" s="51">
        <v>120</v>
      </c>
      <c r="J467" s="51">
        <v>122</v>
      </c>
      <c r="K467" s="51">
        <v>118</v>
      </c>
      <c r="L467" s="53">
        <v>7000</v>
      </c>
      <c r="M467" s="54">
        <f t="shared" si="28"/>
        <v>14000</v>
      </c>
      <c r="N467" s="55">
        <f t="shared" si="29"/>
        <v>1.7241379310344829</v>
      </c>
    </row>
    <row r="468" spans="1:14" ht="15" customHeight="1">
      <c r="A468" s="51">
        <v>8</v>
      </c>
      <c r="B468" s="52">
        <v>42983</v>
      </c>
      <c r="C468" s="51" t="s">
        <v>23</v>
      </c>
      <c r="D468" s="51" t="s">
        <v>21</v>
      </c>
      <c r="E468" s="51" t="s">
        <v>60</v>
      </c>
      <c r="F468" s="51">
        <v>1281</v>
      </c>
      <c r="G468" s="51">
        <v>1260</v>
      </c>
      <c r="H468" s="51">
        <v>1295</v>
      </c>
      <c r="I468" s="51">
        <v>1310</v>
      </c>
      <c r="J468" s="51">
        <v>1325</v>
      </c>
      <c r="K468" s="51">
        <v>1310</v>
      </c>
      <c r="L468" s="53">
        <v>1000</v>
      </c>
      <c r="M468" s="54">
        <f t="shared" si="28"/>
        <v>29000</v>
      </c>
      <c r="N468" s="55">
        <f t="shared" si="29"/>
        <v>2.263856362217018</v>
      </c>
    </row>
    <row r="469" spans="1:14" ht="15" customHeight="1">
      <c r="A469" s="51">
        <v>9</v>
      </c>
      <c r="B469" s="52">
        <v>42983</v>
      </c>
      <c r="C469" s="51" t="s">
        <v>23</v>
      </c>
      <c r="D469" s="51" t="s">
        <v>21</v>
      </c>
      <c r="E469" s="51" t="s">
        <v>59</v>
      </c>
      <c r="F469" s="51">
        <v>252</v>
      </c>
      <c r="G469" s="51">
        <v>248</v>
      </c>
      <c r="H469" s="51">
        <v>257</v>
      </c>
      <c r="I469" s="51">
        <v>262</v>
      </c>
      <c r="J469" s="51">
        <v>267</v>
      </c>
      <c r="K469" s="51">
        <v>257</v>
      </c>
      <c r="L469" s="53">
        <v>1700</v>
      </c>
      <c r="M469" s="54">
        <f t="shared" si="28"/>
        <v>8500</v>
      </c>
      <c r="N469" s="55">
        <f t="shared" si="29"/>
        <v>1.9841269841269842</v>
      </c>
    </row>
    <row r="470" spans="1:14" ht="15" customHeight="1">
      <c r="A470" s="51">
        <v>10</v>
      </c>
      <c r="B470" s="52">
        <v>42979</v>
      </c>
      <c r="C470" s="51" t="s">
        <v>23</v>
      </c>
      <c r="D470" s="51" t="s">
        <v>21</v>
      </c>
      <c r="E470" s="51" t="s">
        <v>57</v>
      </c>
      <c r="F470" s="51">
        <v>515</v>
      </c>
      <c r="G470" s="51">
        <v>498</v>
      </c>
      <c r="H470" s="51">
        <v>525</v>
      </c>
      <c r="I470" s="51">
        <v>535</v>
      </c>
      <c r="J470" s="51">
        <v>545</v>
      </c>
      <c r="K470" s="51">
        <v>525</v>
      </c>
      <c r="L470" s="53">
        <v>1500</v>
      </c>
      <c r="M470" s="54">
        <f t="shared" si="28"/>
        <v>15000</v>
      </c>
      <c r="N470" s="55">
        <f t="shared" si="29"/>
        <v>1.9417475728155338</v>
      </c>
    </row>
    <row r="471" spans="1:14" ht="15.75">
      <c r="A471" s="51">
        <v>11</v>
      </c>
      <c r="B471" s="52">
        <v>42979</v>
      </c>
      <c r="C471" s="57" t="s">
        <v>23</v>
      </c>
      <c r="D471" s="57" t="s">
        <v>21</v>
      </c>
      <c r="E471" s="57" t="s">
        <v>58</v>
      </c>
      <c r="F471" s="58">
        <v>113</v>
      </c>
      <c r="G471" s="58">
        <v>110</v>
      </c>
      <c r="H471" s="58">
        <v>115</v>
      </c>
      <c r="I471" s="58">
        <v>117</v>
      </c>
      <c r="J471" s="58">
        <v>119</v>
      </c>
      <c r="K471" s="58">
        <v>115</v>
      </c>
      <c r="L471" s="53">
        <v>7000</v>
      </c>
      <c r="M471" s="54">
        <f t="shared" si="28"/>
        <v>14000</v>
      </c>
      <c r="N471" s="55">
        <f t="shared" si="29"/>
        <v>1.7699115044247788</v>
      </c>
    </row>
    <row r="472" spans="1:14" ht="15" customHeight="1">
      <c r="A472" s="9" t="s">
        <v>25</v>
      </c>
      <c r="B472" s="10"/>
      <c r="C472" s="11"/>
      <c r="D472" s="12"/>
      <c r="E472" s="13"/>
      <c r="F472" s="13"/>
      <c r="G472" s="14"/>
      <c r="H472" s="15"/>
      <c r="I472" s="15"/>
      <c r="J472" s="15"/>
      <c r="K472" s="16"/>
      <c r="L472" s="17"/>
      <c r="N472" s="18"/>
    </row>
    <row r="473" spans="1:12" ht="15" customHeight="1">
      <c r="A473" s="9" t="s">
        <v>26</v>
      </c>
      <c r="B473" s="19"/>
      <c r="C473" s="11"/>
      <c r="D473" s="12"/>
      <c r="E473" s="13"/>
      <c r="F473" s="13"/>
      <c r="G473" s="14"/>
      <c r="H473" s="13"/>
      <c r="I473" s="13"/>
      <c r="J473" s="13"/>
      <c r="K473" s="16"/>
      <c r="L473" s="17"/>
    </row>
    <row r="474" spans="1:14" ht="15" customHeight="1">
      <c r="A474" s="9" t="s">
        <v>26</v>
      </c>
      <c r="B474" s="19"/>
      <c r="C474" s="20"/>
      <c r="D474" s="21"/>
      <c r="E474" s="22"/>
      <c r="F474" s="22"/>
      <c r="G474" s="23"/>
      <c r="H474" s="22"/>
      <c r="I474" s="22"/>
      <c r="J474" s="22"/>
      <c r="K474" s="22"/>
      <c r="L474" s="17"/>
      <c r="M474" s="17"/>
      <c r="N474" s="17"/>
    </row>
    <row r="475" spans="1:14" ht="15" customHeight="1" thickBot="1">
      <c r="A475" s="24"/>
      <c r="B475" s="19"/>
      <c r="C475" s="22"/>
      <c r="D475" s="22"/>
      <c r="E475" s="22"/>
      <c r="F475" s="25"/>
      <c r="G475" s="26"/>
      <c r="H475" s="27" t="s">
        <v>27</v>
      </c>
      <c r="I475" s="27"/>
      <c r="J475" s="28"/>
      <c r="K475" s="28"/>
      <c r="L475" s="17"/>
      <c r="M475" s="63" t="s">
        <v>72</v>
      </c>
      <c r="N475" s="64" t="s">
        <v>68</v>
      </c>
    </row>
    <row r="476" spans="1:12" ht="15" customHeight="1">
      <c r="A476" s="24"/>
      <c r="B476" s="19"/>
      <c r="C476" s="79" t="s">
        <v>28</v>
      </c>
      <c r="D476" s="79"/>
      <c r="E476" s="29">
        <v>11</v>
      </c>
      <c r="F476" s="30">
        <f>F477+F478+F479+F480+F481+F482</f>
        <v>100.00000000000001</v>
      </c>
      <c r="G476" s="31">
        <v>11</v>
      </c>
      <c r="H476" s="32">
        <f>G477/G476%</f>
        <v>81.81818181818181</v>
      </c>
      <c r="I476" s="32"/>
      <c r="J476" s="32"/>
      <c r="L476" s="17"/>
    </row>
    <row r="477" spans="1:14" ht="15" customHeight="1">
      <c r="A477" s="24"/>
      <c r="B477" s="19"/>
      <c r="C477" s="75" t="s">
        <v>29</v>
      </c>
      <c r="D477" s="75"/>
      <c r="E477" s="33">
        <v>9</v>
      </c>
      <c r="F477" s="34">
        <f>(E477/E476)*100</f>
        <v>81.81818181818183</v>
      </c>
      <c r="G477" s="31">
        <v>9</v>
      </c>
      <c r="H477" s="28"/>
      <c r="I477" s="28"/>
      <c r="J477" s="22"/>
      <c r="K477" s="28"/>
      <c r="M477" s="22"/>
      <c r="N477" s="22"/>
    </row>
    <row r="478" spans="1:14" ht="15" customHeight="1">
      <c r="A478" s="35"/>
      <c r="B478" s="19"/>
      <c r="C478" s="75" t="s">
        <v>31</v>
      </c>
      <c r="D478" s="75"/>
      <c r="E478" s="33">
        <v>0</v>
      </c>
      <c r="F478" s="34">
        <f>(E478/E476)*100</f>
        <v>0</v>
      </c>
      <c r="G478" s="36"/>
      <c r="H478" s="31"/>
      <c r="I478" s="31"/>
      <c r="J478" s="22"/>
      <c r="K478" s="28"/>
      <c r="L478" s="17"/>
      <c r="M478" s="20"/>
      <c r="N478" s="20"/>
    </row>
    <row r="479" spans="1:14" ht="15" customHeight="1">
      <c r="A479" s="35"/>
      <c r="B479" s="19"/>
      <c r="C479" s="75" t="s">
        <v>32</v>
      </c>
      <c r="D479" s="75"/>
      <c r="E479" s="33">
        <v>0</v>
      </c>
      <c r="F479" s="34">
        <f>(E479/E476)*100</f>
        <v>0</v>
      </c>
      <c r="G479" s="36"/>
      <c r="H479" s="31"/>
      <c r="I479" s="31"/>
      <c r="J479" s="22"/>
      <c r="K479" s="28"/>
      <c r="L479" s="17"/>
      <c r="M479" s="17"/>
      <c r="N479" s="17"/>
    </row>
    <row r="480" spans="1:14" ht="15" customHeight="1">
      <c r="A480" s="35"/>
      <c r="B480" s="19"/>
      <c r="C480" s="75" t="s">
        <v>33</v>
      </c>
      <c r="D480" s="75"/>
      <c r="E480" s="33">
        <v>2</v>
      </c>
      <c r="F480" s="34">
        <f>(E480/E476)*100</f>
        <v>18.181818181818183</v>
      </c>
      <c r="G480" s="36"/>
      <c r="H480" s="22" t="s">
        <v>34</v>
      </c>
      <c r="I480" s="22"/>
      <c r="J480" s="37"/>
      <c r="K480" s="28"/>
      <c r="L480" s="17"/>
      <c r="M480" s="17"/>
      <c r="N480" s="17"/>
    </row>
    <row r="481" spans="1:14" ht="15" customHeight="1">
      <c r="A481" s="35"/>
      <c r="B481" s="19"/>
      <c r="C481" s="75" t="s">
        <v>35</v>
      </c>
      <c r="D481" s="75"/>
      <c r="E481" s="33">
        <v>0</v>
      </c>
      <c r="F481" s="34">
        <v>0</v>
      </c>
      <c r="G481" s="36"/>
      <c r="H481" s="22"/>
      <c r="I481" s="22"/>
      <c r="J481" s="37"/>
      <c r="K481" s="28"/>
      <c r="L481" s="17"/>
      <c r="M481" s="17"/>
      <c r="N481" s="17"/>
    </row>
    <row r="482" spans="1:14" ht="15" customHeight="1" thickBot="1">
      <c r="A482" s="35"/>
      <c r="B482" s="19"/>
      <c r="C482" s="76" t="s">
        <v>36</v>
      </c>
      <c r="D482" s="76"/>
      <c r="E482" s="38"/>
      <c r="F482" s="39">
        <f>(E482/E476)*100</f>
        <v>0</v>
      </c>
      <c r="G482" s="36"/>
      <c r="H482" s="22"/>
      <c r="I482" s="22"/>
      <c r="M482" s="17"/>
      <c r="N482" s="17"/>
    </row>
    <row r="483" spans="1:14" ht="15" customHeight="1">
      <c r="A483" s="41" t="s">
        <v>37</v>
      </c>
      <c r="B483" s="10"/>
      <c r="C483" s="11"/>
      <c r="D483" s="11"/>
      <c r="E483" s="13"/>
      <c r="F483" s="13"/>
      <c r="G483" s="42"/>
      <c r="H483" s="43"/>
      <c r="I483" s="43"/>
      <c r="J483" s="43"/>
      <c r="K483" s="13"/>
      <c r="L483" s="17"/>
      <c r="M483" s="40"/>
      <c r="N483" s="40"/>
    </row>
    <row r="484" spans="1:14" ht="15" customHeight="1">
      <c r="A484" s="12" t="s">
        <v>38</v>
      </c>
      <c r="B484" s="10"/>
      <c r="C484" s="44"/>
      <c r="D484" s="45"/>
      <c r="E484" s="46"/>
      <c r="F484" s="43"/>
      <c r="G484" s="42"/>
      <c r="H484" s="43"/>
      <c r="I484" s="43"/>
      <c r="J484" s="43"/>
      <c r="K484" s="13"/>
      <c r="L484" s="17"/>
      <c r="M484" s="24"/>
      <c r="N484" s="24"/>
    </row>
    <row r="485" spans="1:14" ht="15" customHeight="1">
      <c r="A485" s="12" t="s">
        <v>39</v>
      </c>
      <c r="B485" s="10"/>
      <c r="C485" s="11"/>
      <c r="D485" s="45"/>
      <c r="E485" s="46"/>
      <c r="F485" s="43"/>
      <c r="G485" s="42"/>
      <c r="H485" s="47"/>
      <c r="I485" s="47"/>
      <c r="J485" s="47"/>
      <c r="K485" s="13"/>
      <c r="L485" s="17"/>
      <c r="M485" s="17"/>
      <c r="N485" s="17"/>
    </row>
    <row r="486" spans="1:14" ht="12.75" customHeight="1">
      <c r="A486" s="12" t="s">
        <v>40</v>
      </c>
      <c r="B486" s="44"/>
      <c r="C486" s="11"/>
      <c r="D486" s="45"/>
      <c r="E486" s="46"/>
      <c r="F486" s="43"/>
      <c r="G486" s="48"/>
      <c r="H486" s="47"/>
      <c r="I486" s="47"/>
      <c r="J486" s="47"/>
      <c r="K486" s="13"/>
      <c r="L486" s="17"/>
      <c r="M486" s="17"/>
      <c r="N486" s="17"/>
    </row>
    <row r="487" spans="1:14" ht="12.75" customHeight="1" thickBot="1">
      <c r="A487" s="12" t="s">
        <v>41</v>
      </c>
      <c r="B487" s="35"/>
      <c r="C487" s="11"/>
      <c r="D487" s="49"/>
      <c r="E487" s="43"/>
      <c r="F487" s="43"/>
      <c r="G487" s="48"/>
      <c r="H487" s="47"/>
      <c r="I487" s="47"/>
      <c r="J487" s="47"/>
      <c r="K487" s="43"/>
      <c r="L487" s="17"/>
      <c r="M487" s="17"/>
      <c r="N487" s="17"/>
    </row>
    <row r="488" spans="1:14" ht="15.75" customHeight="1" thickBot="1">
      <c r="A488" s="84" t="s">
        <v>0</v>
      </c>
      <c r="B488" s="84"/>
      <c r="C488" s="84"/>
      <c r="D488" s="84"/>
      <c r="E488" s="84"/>
      <c r="F488" s="84"/>
      <c r="G488" s="84"/>
      <c r="H488" s="84"/>
      <c r="I488" s="84"/>
      <c r="J488" s="84"/>
      <c r="K488" s="84"/>
      <c r="L488" s="84"/>
      <c r="M488" s="84"/>
      <c r="N488" s="84"/>
    </row>
    <row r="489" spans="1:14" ht="15.75" customHeight="1" thickBot="1">
      <c r="A489" s="84"/>
      <c r="B489" s="84"/>
      <c r="C489" s="84"/>
      <c r="D489" s="84"/>
      <c r="E489" s="84"/>
      <c r="F489" s="84"/>
      <c r="G489" s="84"/>
      <c r="H489" s="84"/>
      <c r="I489" s="84"/>
      <c r="J489" s="84"/>
      <c r="K489" s="84"/>
      <c r="L489" s="84"/>
      <c r="M489" s="84"/>
      <c r="N489" s="84"/>
    </row>
    <row r="490" spans="1:14" ht="15.75" customHeight="1">
      <c r="A490" s="84"/>
      <c r="B490" s="84"/>
      <c r="C490" s="84"/>
      <c r="D490" s="84"/>
      <c r="E490" s="84"/>
      <c r="F490" s="84"/>
      <c r="G490" s="84"/>
      <c r="H490" s="84"/>
      <c r="I490" s="84"/>
      <c r="J490" s="84"/>
      <c r="K490" s="84"/>
      <c r="L490" s="84"/>
      <c r="M490" s="84"/>
      <c r="N490" s="84"/>
    </row>
    <row r="491" spans="1:14" ht="15.75" customHeight="1">
      <c r="A491" s="85" t="s">
        <v>1</v>
      </c>
      <c r="B491" s="85"/>
      <c r="C491" s="85"/>
      <c r="D491" s="85"/>
      <c r="E491" s="85"/>
      <c r="F491" s="85"/>
      <c r="G491" s="85"/>
      <c r="H491" s="85"/>
      <c r="I491" s="85"/>
      <c r="J491" s="85"/>
      <c r="K491" s="85"/>
      <c r="L491" s="85"/>
      <c r="M491" s="85"/>
      <c r="N491" s="85"/>
    </row>
    <row r="492" spans="1:14" s="4" customFormat="1" ht="15.75" customHeight="1">
      <c r="A492" s="85" t="s">
        <v>2</v>
      </c>
      <c r="B492" s="85"/>
      <c r="C492" s="85"/>
      <c r="D492" s="85"/>
      <c r="E492" s="85"/>
      <c r="F492" s="85"/>
      <c r="G492" s="85"/>
      <c r="H492" s="85"/>
      <c r="I492" s="85"/>
      <c r="J492" s="85"/>
      <c r="K492" s="85"/>
      <c r="L492" s="85"/>
      <c r="M492" s="85"/>
      <c r="N492" s="85"/>
    </row>
    <row r="493" spans="1:14" s="5" customFormat="1" ht="16.5" customHeight="1" thickBot="1">
      <c r="A493" s="86" t="s">
        <v>3</v>
      </c>
      <c r="B493" s="86"/>
      <c r="C493" s="86"/>
      <c r="D493" s="86"/>
      <c r="E493" s="86"/>
      <c r="F493" s="86"/>
      <c r="G493" s="86"/>
      <c r="H493" s="86"/>
      <c r="I493" s="86"/>
      <c r="J493" s="86"/>
      <c r="K493" s="86"/>
      <c r="L493" s="86"/>
      <c r="M493" s="86"/>
      <c r="N493" s="86"/>
    </row>
    <row r="494" spans="1:14" s="5" customFormat="1" ht="16.5" customHeight="1">
      <c r="A494" s="87" t="s">
        <v>4</v>
      </c>
      <c r="B494" s="87"/>
      <c r="C494" s="87"/>
      <c r="D494" s="87"/>
      <c r="E494" s="87"/>
      <c r="F494" s="87"/>
      <c r="G494" s="87"/>
      <c r="H494" s="87"/>
      <c r="I494" s="87"/>
      <c r="J494" s="87"/>
      <c r="K494" s="87"/>
      <c r="L494" s="87"/>
      <c r="M494" s="87"/>
      <c r="N494" s="87"/>
    </row>
    <row r="495" spans="1:14" s="6" customFormat="1" ht="15.75" customHeight="1">
      <c r="A495" s="87" t="s">
        <v>5</v>
      </c>
      <c r="B495" s="87"/>
      <c r="C495" s="87"/>
      <c r="D495" s="87"/>
      <c r="E495" s="87"/>
      <c r="F495" s="87"/>
      <c r="G495" s="87"/>
      <c r="H495" s="87"/>
      <c r="I495" s="87"/>
      <c r="J495" s="87"/>
      <c r="K495" s="87"/>
      <c r="L495" s="87"/>
      <c r="M495" s="87"/>
      <c r="N495" s="87"/>
    </row>
    <row r="496" spans="1:14" s="6" customFormat="1" ht="15.75" customHeight="1">
      <c r="A496" s="82" t="s">
        <v>6</v>
      </c>
      <c r="B496" s="77" t="s">
        <v>7</v>
      </c>
      <c r="C496" s="77" t="s">
        <v>8</v>
      </c>
      <c r="D496" s="82" t="s">
        <v>9</v>
      </c>
      <c r="E496" s="77" t="s">
        <v>10</v>
      </c>
      <c r="F496" s="77" t="s">
        <v>11</v>
      </c>
      <c r="G496" s="77" t="s">
        <v>12</v>
      </c>
      <c r="H496" s="77" t="s">
        <v>13</v>
      </c>
      <c r="I496" s="77" t="s">
        <v>14</v>
      </c>
      <c r="J496" s="77" t="s">
        <v>15</v>
      </c>
      <c r="K496" s="80" t="s">
        <v>16</v>
      </c>
      <c r="L496" s="77" t="s">
        <v>17</v>
      </c>
      <c r="M496" s="77" t="s">
        <v>18</v>
      </c>
      <c r="N496" s="77" t="s">
        <v>19</v>
      </c>
    </row>
    <row r="497" spans="1:14" s="6" customFormat="1" ht="15.75" customHeight="1">
      <c r="A497" s="83"/>
      <c r="B497" s="78"/>
      <c r="C497" s="78"/>
      <c r="D497" s="83"/>
      <c r="E497" s="78"/>
      <c r="F497" s="78"/>
      <c r="G497" s="78"/>
      <c r="H497" s="78"/>
      <c r="I497" s="78"/>
      <c r="J497" s="78"/>
      <c r="K497" s="81"/>
      <c r="L497" s="78"/>
      <c r="M497" s="78"/>
      <c r="N497" s="78"/>
    </row>
    <row r="498" spans="1:14" s="6" customFormat="1" ht="15.75">
      <c r="A498" s="59">
        <v>1</v>
      </c>
      <c r="B498" s="60">
        <v>42977</v>
      </c>
      <c r="C498" s="6" t="s">
        <v>20</v>
      </c>
      <c r="D498" s="6" t="s">
        <v>21</v>
      </c>
      <c r="E498" s="6" t="s">
        <v>62</v>
      </c>
      <c r="F498" s="61">
        <v>97.5</v>
      </c>
      <c r="G498" s="61">
        <v>94.5</v>
      </c>
      <c r="H498" s="61">
        <v>99.5</v>
      </c>
      <c r="I498" s="61">
        <v>101.5</v>
      </c>
      <c r="J498" s="61">
        <v>103.5</v>
      </c>
      <c r="K498" s="61">
        <v>103.5</v>
      </c>
      <c r="L498" s="62">
        <v>1000</v>
      </c>
      <c r="M498" s="7">
        <f>IF(D498="BUY",(K498-F498)*(L498),(F498-K498)*(L498))</f>
        <v>6000</v>
      </c>
      <c r="N498" s="8">
        <f>M498/(L498)/F498%</f>
        <v>6.153846153846154</v>
      </c>
    </row>
    <row r="499" spans="1:15" s="6" customFormat="1" ht="15.75" customHeight="1">
      <c r="A499" s="59">
        <v>2</v>
      </c>
      <c r="B499" s="52">
        <v>42975</v>
      </c>
      <c r="C499" s="51" t="s">
        <v>20</v>
      </c>
      <c r="D499" s="51" t="s">
        <v>53</v>
      </c>
      <c r="E499" s="51" t="s">
        <v>64</v>
      </c>
      <c r="F499" s="51">
        <v>975</v>
      </c>
      <c r="G499" s="51">
        <v>998</v>
      </c>
      <c r="H499" s="51">
        <v>960</v>
      </c>
      <c r="I499" s="51">
        <v>945</v>
      </c>
      <c r="J499" s="51">
        <v>930</v>
      </c>
      <c r="K499" s="51">
        <v>990</v>
      </c>
      <c r="L499" s="56">
        <v>800</v>
      </c>
      <c r="M499" s="7">
        <f>IF(D499="BUY",(K499-F499)*(L499),(F499-K499)*(L499))</f>
        <v>-12000</v>
      </c>
      <c r="N499" s="8">
        <f>M499/(L499)/F499%</f>
        <v>-1.5384615384615385</v>
      </c>
      <c r="O499" s="50"/>
    </row>
    <row r="500" spans="1:14" s="6" customFormat="1" ht="15.75">
      <c r="A500" s="59">
        <v>3</v>
      </c>
      <c r="B500" s="60">
        <v>42971</v>
      </c>
      <c r="C500" s="6" t="s">
        <v>20</v>
      </c>
      <c r="D500" s="6" t="s">
        <v>21</v>
      </c>
      <c r="E500" s="6" t="s">
        <v>61</v>
      </c>
      <c r="F500" s="61">
        <v>285</v>
      </c>
      <c r="G500" s="61">
        <v>279</v>
      </c>
      <c r="H500" s="61">
        <v>288</v>
      </c>
      <c r="I500" s="61">
        <v>301</v>
      </c>
      <c r="J500" s="61">
        <v>305</v>
      </c>
      <c r="K500" s="61">
        <v>305</v>
      </c>
      <c r="L500" s="62">
        <v>1000</v>
      </c>
      <c r="M500" s="7">
        <f aca="true" t="shared" si="30" ref="M500:M511">IF(D500="BUY",(K500-F500)*(L500),(F500-K500)*(L500))</f>
        <v>20000</v>
      </c>
      <c r="N500" s="8">
        <f aca="true" t="shared" si="31" ref="N500:N511">M500/(L500)/F500%</f>
        <v>7.017543859649122</v>
      </c>
    </row>
    <row r="501" spans="1:15" s="6" customFormat="1" ht="15.75" customHeight="1">
      <c r="A501" s="59">
        <v>4</v>
      </c>
      <c r="B501" s="52">
        <v>42968</v>
      </c>
      <c r="C501" s="51" t="s">
        <v>20</v>
      </c>
      <c r="D501" s="51" t="s">
        <v>53</v>
      </c>
      <c r="E501" s="51" t="s">
        <v>54</v>
      </c>
      <c r="F501" s="51">
        <v>145.5</v>
      </c>
      <c r="G501" s="51">
        <v>152.5</v>
      </c>
      <c r="H501" s="51">
        <v>141.5</v>
      </c>
      <c r="I501" s="51">
        <v>136.5</v>
      </c>
      <c r="J501" s="51">
        <v>131.5</v>
      </c>
      <c r="K501" s="51">
        <v>141.5</v>
      </c>
      <c r="L501" s="56">
        <v>3500</v>
      </c>
      <c r="M501" s="7">
        <f t="shared" si="30"/>
        <v>14000</v>
      </c>
      <c r="N501" s="8">
        <f t="shared" si="31"/>
        <v>2.7491408934707904</v>
      </c>
      <c r="O501" s="50"/>
    </row>
    <row r="502" spans="1:15" s="6" customFormat="1" ht="15.75" customHeight="1">
      <c r="A502" s="59">
        <v>5</v>
      </c>
      <c r="B502" s="52">
        <v>42964</v>
      </c>
      <c r="C502" s="51" t="s">
        <v>23</v>
      </c>
      <c r="D502" s="51" t="s">
        <v>53</v>
      </c>
      <c r="E502" s="51" t="s">
        <v>52</v>
      </c>
      <c r="F502" s="51">
        <v>1745</v>
      </c>
      <c r="G502" s="51">
        <v>1785</v>
      </c>
      <c r="H502" s="51">
        <v>1705</v>
      </c>
      <c r="I502" s="51">
        <v>1685</v>
      </c>
      <c r="J502" s="51">
        <v>1660</v>
      </c>
      <c r="K502" s="51">
        <v>1705</v>
      </c>
      <c r="L502" s="56">
        <v>350</v>
      </c>
      <c r="M502" s="7">
        <f t="shared" si="30"/>
        <v>14000</v>
      </c>
      <c r="N502" s="8">
        <f t="shared" si="31"/>
        <v>2.2922636103151866</v>
      </c>
      <c r="O502" s="50"/>
    </row>
    <row r="503" spans="1:14" s="6" customFormat="1" ht="15.75">
      <c r="A503" s="59">
        <v>6</v>
      </c>
      <c r="B503" s="60">
        <v>42961</v>
      </c>
      <c r="C503" s="6" t="s">
        <v>20</v>
      </c>
      <c r="D503" s="6" t="s">
        <v>21</v>
      </c>
      <c r="E503" s="6" t="s">
        <v>63</v>
      </c>
      <c r="F503" s="61">
        <v>1350</v>
      </c>
      <c r="G503" s="61">
        <v>1320</v>
      </c>
      <c r="H503" s="61">
        <v>1365</v>
      </c>
      <c r="I503" s="61">
        <v>1380</v>
      </c>
      <c r="J503" s="61">
        <v>1395</v>
      </c>
      <c r="K503" s="61">
        <v>1380</v>
      </c>
      <c r="L503" s="62">
        <v>1000</v>
      </c>
      <c r="M503" s="7">
        <f>IF(D503="BUY",(K503-F503)*(L503),(F503-K503)*(L503))</f>
        <v>30000</v>
      </c>
      <c r="N503" s="8">
        <f>M503/(L503)/F503%</f>
        <v>2.2222222222222223</v>
      </c>
    </row>
    <row r="504" spans="1:15" s="6" customFormat="1" ht="15.75" customHeight="1">
      <c r="A504" s="59">
        <v>7</v>
      </c>
      <c r="B504" s="52">
        <v>42958</v>
      </c>
      <c r="C504" s="51" t="s">
        <v>20</v>
      </c>
      <c r="D504" s="51" t="s">
        <v>53</v>
      </c>
      <c r="E504" s="51" t="s">
        <v>55</v>
      </c>
      <c r="F504" s="51">
        <v>283</v>
      </c>
      <c r="G504" s="51">
        <v>293</v>
      </c>
      <c r="H504" s="51">
        <v>278</v>
      </c>
      <c r="I504" s="51">
        <v>273</v>
      </c>
      <c r="J504" s="51">
        <v>268</v>
      </c>
      <c r="K504" s="51">
        <v>278</v>
      </c>
      <c r="L504" s="56">
        <v>3500</v>
      </c>
      <c r="M504" s="7">
        <f t="shared" si="30"/>
        <v>17500</v>
      </c>
      <c r="N504" s="8">
        <f t="shared" si="31"/>
        <v>1.7667844522968197</v>
      </c>
      <c r="O504" s="50"/>
    </row>
    <row r="505" spans="1:15" s="6" customFormat="1" ht="15.75" customHeight="1">
      <c r="A505" s="59">
        <v>8</v>
      </c>
      <c r="B505" s="52">
        <v>42957</v>
      </c>
      <c r="C505" s="51" t="s">
        <v>20</v>
      </c>
      <c r="D505" s="51" t="s">
        <v>53</v>
      </c>
      <c r="E505" s="51" t="s">
        <v>54</v>
      </c>
      <c r="F505" s="51">
        <v>148</v>
      </c>
      <c r="G505" s="51">
        <v>158</v>
      </c>
      <c r="H505" s="51">
        <v>144</v>
      </c>
      <c r="I505" s="51">
        <v>140</v>
      </c>
      <c r="J505" s="51">
        <v>136</v>
      </c>
      <c r="K505" s="51">
        <v>144</v>
      </c>
      <c r="L505" s="56">
        <v>3500</v>
      </c>
      <c r="M505" s="7">
        <f t="shared" si="30"/>
        <v>14000</v>
      </c>
      <c r="N505" s="8">
        <f t="shared" si="31"/>
        <v>2.7027027027027026</v>
      </c>
      <c r="O505" s="50"/>
    </row>
    <row r="506" spans="1:15" s="6" customFormat="1" ht="15.75" customHeight="1">
      <c r="A506" s="59">
        <v>9</v>
      </c>
      <c r="B506" s="52">
        <v>42956</v>
      </c>
      <c r="C506" s="51" t="s">
        <v>23</v>
      </c>
      <c r="D506" s="51" t="s">
        <v>21</v>
      </c>
      <c r="E506" s="51" t="s">
        <v>52</v>
      </c>
      <c r="F506" s="51">
        <v>1780</v>
      </c>
      <c r="G506" s="51">
        <v>1720</v>
      </c>
      <c r="H506" s="51">
        <v>1810</v>
      </c>
      <c r="I506" s="51">
        <v>1840</v>
      </c>
      <c r="J506" s="51">
        <v>1870</v>
      </c>
      <c r="K506" s="51">
        <v>1720</v>
      </c>
      <c r="L506" s="53">
        <v>350</v>
      </c>
      <c r="M506" s="54">
        <f t="shared" si="30"/>
        <v>-21000</v>
      </c>
      <c r="N506" s="8">
        <f t="shared" si="31"/>
        <v>-3.3707865168539324</v>
      </c>
      <c r="O506" s="50"/>
    </row>
    <row r="507" spans="1:15" s="6" customFormat="1" ht="15.75" customHeight="1">
      <c r="A507" s="59">
        <v>10</v>
      </c>
      <c r="B507" s="52">
        <v>42955</v>
      </c>
      <c r="C507" s="51" t="s">
        <v>23</v>
      </c>
      <c r="D507" s="51" t="s">
        <v>21</v>
      </c>
      <c r="E507" s="51" t="s">
        <v>51</v>
      </c>
      <c r="F507" s="51">
        <v>785</v>
      </c>
      <c r="G507" s="51">
        <v>770</v>
      </c>
      <c r="H507" s="51">
        <v>798</v>
      </c>
      <c r="I507" s="51">
        <v>810</v>
      </c>
      <c r="J507" s="51">
        <v>821</v>
      </c>
      <c r="K507" s="51">
        <v>798</v>
      </c>
      <c r="L507" s="53">
        <v>1500</v>
      </c>
      <c r="M507" s="54">
        <f>IF(D507="BUY",(K507-F507)*(L507),(F507-K507)*(L507))</f>
        <v>19500</v>
      </c>
      <c r="N507" s="55">
        <f>M507/(L507)/F507%</f>
        <v>1.6560509554140128</v>
      </c>
      <c r="O507" s="50"/>
    </row>
    <row r="508" spans="1:14" s="6" customFormat="1" ht="15.75">
      <c r="A508" s="59">
        <v>11</v>
      </c>
      <c r="B508" s="60">
        <v>42950</v>
      </c>
      <c r="C508" s="6" t="s">
        <v>20</v>
      </c>
      <c r="D508" s="6" t="s">
        <v>21</v>
      </c>
      <c r="E508" s="6" t="s">
        <v>66</v>
      </c>
      <c r="F508" s="61">
        <v>963</v>
      </c>
      <c r="G508" s="61">
        <v>943</v>
      </c>
      <c r="H508" s="61">
        <v>973</v>
      </c>
      <c r="I508" s="61">
        <v>983</v>
      </c>
      <c r="J508" s="61">
        <v>993</v>
      </c>
      <c r="K508" s="61">
        <v>983</v>
      </c>
      <c r="L508" s="62">
        <v>1000</v>
      </c>
      <c r="M508" s="7">
        <f>IF(D508="BUY",(K508-F508)*(L508),(F508-K508)*(L508))</f>
        <v>20000</v>
      </c>
      <c r="N508" s="8">
        <f>M508/(L508)/F508%</f>
        <v>2.0768431983385254</v>
      </c>
    </row>
    <row r="509" spans="1:15" s="6" customFormat="1" ht="15.75" customHeight="1">
      <c r="A509" s="59">
        <v>12</v>
      </c>
      <c r="B509" s="52">
        <v>42949</v>
      </c>
      <c r="C509" s="51" t="s">
        <v>23</v>
      </c>
      <c r="D509" s="51" t="s">
        <v>21</v>
      </c>
      <c r="E509" s="51" t="s">
        <v>49</v>
      </c>
      <c r="F509" s="51">
        <v>1045</v>
      </c>
      <c r="G509" s="51">
        <v>1010</v>
      </c>
      <c r="H509" s="51">
        <v>1070</v>
      </c>
      <c r="I509" s="51">
        <v>1100</v>
      </c>
      <c r="J509" s="51">
        <v>1130</v>
      </c>
      <c r="K509" s="51">
        <v>1010</v>
      </c>
      <c r="L509" s="53">
        <v>400</v>
      </c>
      <c r="M509" s="54">
        <f t="shared" si="30"/>
        <v>-14000</v>
      </c>
      <c r="N509" s="8">
        <f>M509/(L509)/F509%</f>
        <v>-3.349282296650718</v>
      </c>
      <c r="O509" s="50"/>
    </row>
    <row r="510" spans="1:14" s="6" customFormat="1" ht="15.75">
      <c r="A510" s="59">
        <v>13</v>
      </c>
      <c r="B510" s="60">
        <v>42948</v>
      </c>
      <c r="C510" s="6" t="s">
        <v>20</v>
      </c>
      <c r="D510" s="6" t="s">
        <v>21</v>
      </c>
      <c r="E510" s="6" t="s">
        <v>65</v>
      </c>
      <c r="F510" s="61">
        <v>1890</v>
      </c>
      <c r="G510" s="61">
        <v>1850</v>
      </c>
      <c r="H510" s="61">
        <v>1910</v>
      </c>
      <c r="I510" s="61">
        <v>1930</v>
      </c>
      <c r="J510" s="61">
        <v>1950</v>
      </c>
      <c r="K510" s="61">
        <v>1930</v>
      </c>
      <c r="L510" s="62">
        <v>1000</v>
      </c>
      <c r="M510" s="7">
        <f t="shared" si="30"/>
        <v>40000</v>
      </c>
      <c r="N510" s="8">
        <f t="shared" si="31"/>
        <v>2.1164021164021167</v>
      </c>
    </row>
    <row r="511" spans="1:15" s="6" customFormat="1" ht="15.75" customHeight="1">
      <c r="A511" s="59">
        <v>14</v>
      </c>
      <c r="B511" s="52">
        <v>42948</v>
      </c>
      <c r="C511" s="51" t="s">
        <v>20</v>
      </c>
      <c r="D511" s="51" t="s">
        <v>21</v>
      </c>
      <c r="E511" s="51" t="s">
        <v>22</v>
      </c>
      <c r="F511" s="51">
        <v>533</v>
      </c>
      <c r="G511" s="51">
        <v>505</v>
      </c>
      <c r="H511" s="51">
        <v>548</v>
      </c>
      <c r="I511" s="51">
        <v>563</v>
      </c>
      <c r="J511" s="51">
        <v>578</v>
      </c>
      <c r="K511" s="51">
        <v>548</v>
      </c>
      <c r="L511" s="53">
        <v>2000</v>
      </c>
      <c r="M511" s="54">
        <f t="shared" si="30"/>
        <v>30000</v>
      </c>
      <c r="N511" s="55">
        <f t="shared" si="31"/>
        <v>2.8142589118198873</v>
      </c>
      <c r="O511" s="50"/>
    </row>
    <row r="512" spans="1:203" ht="15.75" customHeight="1">
      <c r="A512" s="9" t="s">
        <v>25</v>
      </c>
      <c r="B512" s="10"/>
      <c r="C512" s="11"/>
      <c r="D512" s="12"/>
      <c r="E512" s="13"/>
      <c r="F512" s="13"/>
      <c r="G512" s="14"/>
      <c r="H512" s="15"/>
      <c r="I512" s="15"/>
      <c r="J512" s="15"/>
      <c r="K512" s="16"/>
      <c r="L512" s="17"/>
      <c r="N512" s="18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</row>
    <row r="513" spans="1:12" ht="15.75" customHeight="1">
      <c r="A513" s="9" t="s">
        <v>26</v>
      </c>
      <c r="B513" s="19"/>
      <c r="C513" s="11"/>
      <c r="D513" s="12"/>
      <c r="E513" s="13"/>
      <c r="F513" s="13"/>
      <c r="G513" s="14"/>
      <c r="H513" s="13"/>
      <c r="I513" s="13"/>
      <c r="J513" s="13"/>
      <c r="K513" s="16"/>
      <c r="L513" s="17"/>
    </row>
    <row r="514" spans="1:14" ht="15.75" customHeight="1">
      <c r="A514" s="9" t="s">
        <v>26</v>
      </c>
      <c r="B514" s="19"/>
      <c r="C514" s="20"/>
      <c r="D514" s="21"/>
      <c r="E514" s="22"/>
      <c r="F514" s="22"/>
      <c r="G514" s="23"/>
      <c r="H514" s="22"/>
      <c r="I514" s="22"/>
      <c r="J514" s="22"/>
      <c r="K514" s="22"/>
      <c r="L514" s="17"/>
      <c r="M514" s="17"/>
      <c r="N514" s="17"/>
    </row>
    <row r="515" spans="1:14" ht="16.5" customHeight="1" thickBot="1">
      <c r="A515" s="24"/>
      <c r="B515" s="19"/>
      <c r="C515" s="22"/>
      <c r="D515" s="22"/>
      <c r="E515" s="22"/>
      <c r="F515" s="25"/>
      <c r="G515" s="26"/>
      <c r="H515" s="27" t="s">
        <v>27</v>
      </c>
      <c r="I515" s="27"/>
      <c r="J515" s="28"/>
      <c r="K515" s="28"/>
      <c r="L515" s="17"/>
      <c r="M515" s="17"/>
      <c r="N515" s="17"/>
    </row>
    <row r="516" spans="1:12" ht="15.75" customHeight="1">
      <c r="A516" s="24"/>
      <c r="B516" s="19"/>
      <c r="C516" s="79" t="s">
        <v>28</v>
      </c>
      <c r="D516" s="79"/>
      <c r="E516" s="29">
        <v>14</v>
      </c>
      <c r="F516" s="30">
        <f>F517+F518+F519+F520+F521+F522</f>
        <v>100</v>
      </c>
      <c r="G516" s="31">
        <v>14</v>
      </c>
      <c r="H516" s="32">
        <f>G517/G516%</f>
        <v>78.57142857142857</v>
      </c>
      <c r="I516" s="32"/>
      <c r="J516" s="32"/>
      <c r="L516" s="17"/>
    </row>
    <row r="517" spans="1:14" ht="15.75" customHeight="1">
      <c r="A517" s="24"/>
      <c r="B517" s="19"/>
      <c r="C517" s="75" t="s">
        <v>29</v>
      </c>
      <c r="D517" s="75"/>
      <c r="E517" s="33">
        <v>11</v>
      </c>
      <c r="F517" s="34">
        <f>(E517/E516)*100</f>
        <v>78.57142857142857</v>
      </c>
      <c r="G517" s="31">
        <v>11</v>
      </c>
      <c r="H517" s="28"/>
      <c r="I517" s="28"/>
      <c r="J517" s="22"/>
      <c r="K517" s="28"/>
      <c r="M517" s="22" t="s">
        <v>30</v>
      </c>
      <c r="N517" s="22"/>
    </row>
    <row r="518" spans="1:14" ht="15.75" customHeight="1">
      <c r="A518" s="35"/>
      <c r="B518" s="19"/>
      <c r="C518" s="75" t="s">
        <v>31</v>
      </c>
      <c r="D518" s="75"/>
      <c r="E518" s="33">
        <v>0</v>
      </c>
      <c r="F518" s="34">
        <f>(E518/E516)*100</f>
        <v>0</v>
      </c>
      <c r="G518" s="36"/>
      <c r="H518" s="31"/>
      <c r="I518" s="31"/>
      <c r="J518" s="22"/>
      <c r="K518" s="28"/>
      <c r="L518" s="17"/>
      <c r="M518" s="20"/>
      <c r="N518" s="20"/>
    </row>
    <row r="519" spans="1:14" ht="15.75" customHeight="1">
      <c r="A519" s="35"/>
      <c r="B519" s="19"/>
      <c r="C519" s="75" t="s">
        <v>32</v>
      </c>
      <c r="D519" s="75"/>
      <c r="E519" s="33">
        <v>0</v>
      </c>
      <c r="F519" s="34">
        <f>(E519/E516)*100</f>
        <v>0</v>
      </c>
      <c r="G519" s="36"/>
      <c r="H519" s="31"/>
      <c r="I519" s="31"/>
      <c r="J519" s="22"/>
      <c r="K519" s="28"/>
      <c r="L519" s="17"/>
      <c r="M519" s="17"/>
      <c r="N519" s="17"/>
    </row>
    <row r="520" spans="1:14" ht="15.75" customHeight="1">
      <c r="A520" s="35"/>
      <c r="B520" s="19"/>
      <c r="C520" s="75" t="s">
        <v>33</v>
      </c>
      <c r="D520" s="75"/>
      <c r="E520" s="33">
        <v>3</v>
      </c>
      <c r="F520" s="34">
        <f>(E520/E516)*100</f>
        <v>21.428571428571427</v>
      </c>
      <c r="G520" s="36"/>
      <c r="H520" s="22" t="s">
        <v>34</v>
      </c>
      <c r="I520" s="22"/>
      <c r="J520" s="37"/>
      <c r="K520" s="28"/>
      <c r="L520" s="17"/>
      <c r="M520" s="17"/>
      <c r="N520" s="17"/>
    </row>
    <row r="521" spans="1:14" ht="15.75" customHeight="1">
      <c r="A521" s="35"/>
      <c r="B521" s="19"/>
      <c r="C521" s="75" t="s">
        <v>35</v>
      </c>
      <c r="D521" s="75"/>
      <c r="E521" s="33">
        <v>0</v>
      </c>
      <c r="F521" s="34">
        <v>0</v>
      </c>
      <c r="G521" s="36"/>
      <c r="H521" s="22"/>
      <c r="I521" s="22"/>
      <c r="J521" s="37"/>
      <c r="K521" s="28"/>
      <c r="L521" s="17"/>
      <c r="M521" s="17"/>
      <c r="N521" s="17"/>
    </row>
    <row r="522" spans="1:14" ht="16.5" customHeight="1" thickBot="1">
      <c r="A522" s="35"/>
      <c r="B522" s="19"/>
      <c r="C522" s="76" t="s">
        <v>36</v>
      </c>
      <c r="D522" s="76"/>
      <c r="E522" s="38"/>
      <c r="F522" s="39">
        <f>(E522/E516)*100</f>
        <v>0</v>
      </c>
      <c r="G522" s="36"/>
      <c r="H522" s="22"/>
      <c r="I522" s="22"/>
      <c r="M522" s="17"/>
      <c r="N522" s="17"/>
    </row>
    <row r="523" spans="1:14" ht="15.75" customHeight="1">
      <c r="A523" s="41" t="s">
        <v>37</v>
      </c>
      <c r="B523" s="10"/>
      <c r="C523" s="11"/>
      <c r="D523" s="11"/>
      <c r="E523" s="13"/>
      <c r="F523" s="13"/>
      <c r="G523" s="42"/>
      <c r="H523" s="43"/>
      <c r="I523" s="43"/>
      <c r="J523" s="43"/>
      <c r="K523" s="13"/>
      <c r="L523" s="17"/>
      <c r="M523" s="40"/>
      <c r="N523" s="40"/>
    </row>
    <row r="524" spans="1:14" ht="15" customHeight="1">
      <c r="A524" s="12" t="s">
        <v>38</v>
      </c>
      <c r="B524" s="10"/>
      <c r="C524" s="44"/>
      <c r="D524" s="45"/>
      <c r="E524" s="46"/>
      <c r="F524" s="43"/>
      <c r="G524" s="42"/>
      <c r="H524" s="43"/>
      <c r="I524" s="43"/>
      <c r="J524" s="43"/>
      <c r="K524" s="13"/>
      <c r="L524" s="17"/>
      <c r="M524" s="24"/>
      <c r="N524" s="24"/>
    </row>
    <row r="525" spans="1:14" ht="15" customHeight="1">
      <c r="A525" s="12" t="s">
        <v>39</v>
      </c>
      <c r="B525" s="10"/>
      <c r="C525" s="11"/>
      <c r="D525" s="45"/>
      <c r="E525" s="46"/>
      <c r="F525" s="43"/>
      <c r="G525" s="42"/>
      <c r="H525" s="47"/>
      <c r="I525" s="47"/>
      <c r="J525" s="47"/>
      <c r="K525" s="13"/>
      <c r="L525" s="17"/>
      <c r="M525" s="17"/>
      <c r="N525" s="17"/>
    </row>
    <row r="526" spans="1:14" ht="15" customHeight="1">
      <c r="A526" s="12" t="s">
        <v>40</v>
      </c>
      <c r="B526" s="44"/>
      <c r="C526" s="11"/>
      <c r="D526" s="45"/>
      <c r="E526" s="46"/>
      <c r="F526" s="43"/>
      <c r="G526" s="48"/>
      <c r="H526" s="47"/>
      <c r="I526" s="47"/>
      <c r="J526" s="47"/>
      <c r="K526" s="13"/>
      <c r="L526" s="17"/>
      <c r="M526" s="17"/>
      <c r="N526" s="17"/>
    </row>
    <row r="527" spans="1:14" s="5" customFormat="1" ht="15.75" customHeight="1">
      <c r="A527" s="12" t="s">
        <v>41</v>
      </c>
      <c r="B527" s="35"/>
      <c r="C527" s="11"/>
      <c r="D527" s="49"/>
      <c r="E527" s="43"/>
      <c r="F527" s="43"/>
      <c r="G527" s="48"/>
      <c r="H527" s="47"/>
      <c r="I527" s="47"/>
      <c r="J527" s="47"/>
      <c r="K527" s="43"/>
      <c r="L527" s="17"/>
      <c r="M527" s="17"/>
      <c r="N527" s="17"/>
    </row>
    <row r="528" ht="15" customHeight="1" thickBot="1"/>
    <row r="529" spans="1:14" ht="15" customHeight="1" thickBot="1">
      <c r="A529" s="84" t="s">
        <v>0</v>
      </c>
      <c r="B529" s="84"/>
      <c r="C529" s="84"/>
      <c r="D529" s="84"/>
      <c r="E529" s="84"/>
      <c r="F529" s="84"/>
      <c r="G529" s="84"/>
      <c r="H529" s="84"/>
      <c r="I529" s="84"/>
      <c r="J529" s="84"/>
      <c r="K529" s="84"/>
      <c r="L529" s="84"/>
      <c r="M529" s="84"/>
      <c r="N529" s="84"/>
    </row>
    <row r="530" spans="1:14" ht="15" customHeight="1" thickBot="1">
      <c r="A530" s="84"/>
      <c r="B530" s="84"/>
      <c r="C530" s="84"/>
      <c r="D530" s="84"/>
      <c r="E530" s="84"/>
      <c r="F530" s="84"/>
      <c r="G530" s="84"/>
      <c r="H530" s="84"/>
      <c r="I530" s="84"/>
      <c r="J530" s="84"/>
      <c r="K530" s="84"/>
      <c r="L530" s="84"/>
      <c r="M530" s="84"/>
      <c r="N530" s="84"/>
    </row>
    <row r="531" spans="1:14" ht="15" customHeight="1">
      <c r="A531" s="84"/>
      <c r="B531" s="84"/>
      <c r="C531" s="84"/>
      <c r="D531" s="84"/>
      <c r="E531" s="84"/>
      <c r="F531" s="84"/>
      <c r="G531" s="84"/>
      <c r="H531" s="84"/>
      <c r="I531" s="84"/>
      <c r="J531" s="84"/>
      <c r="K531" s="84"/>
      <c r="L531" s="84"/>
      <c r="M531" s="84"/>
      <c r="N531" s="84"/>
    </row>
    <row r="532" spans="1:14" ht="15" customHeight="1">
      <c r="A532" s="85" t="s">
        <v>1</v>
      </c>
      <c r="B532" s="85"/>
      <c r="C532" s="85"/>
      <c r="D532" s="85"/>
      <c r="E532" s="85"/>
      <c r="F532" s="85"/>
      <c r="G532" s="85"/>
      <c r="H532" s="85"/>
      <c r="I532" s="85"/>
      <c r="J532" s="85"/>
      <c r="K532" s="85"/>
      <c r="L532" s="85"/>
      <c r="M532" s="85"/>
      <c r="N532" s="85"/>
    </row>
    <row r="533" spans="1:14" ht="15" customHeight="1">
      <c r="A533" s="85" t="s">
        <v>2</v>
      </c>
      <c r="B533" s="85"/>
      <c r="C533" s="85"/>
      <c r="D533" s="85"/>
      <c r="E533" s="85"/>
      <c r="F533" s="85"/>
      <c r="G533" s="85"/>
      <c r="H533" s="85"/>
      <c r="I533" s="85"/>
      <c r="J533" s="85"/>
      <c r="K533" s="85"/>
      <c r="L533" s="85"/>
      <c r="M533" s="85"/>
      <c r="N533" s="85"/>
    </row>
    <row r="534" spans="1:14" ht="15" customHeight="1" thickBot="1">
      <c r="A534" s="86" t="s">
        <v>3</v>
      </c>
      <c r="B534" s="86"/>
      <c r="C534" s="86"/>
      <c r="D534" s="86"/>
      <c r="E534" s="86"/>
      <c r="F534" s="86"/>
      <c r="G534" s="86"/>
      <c r="H534" s="86"/>
      <c r="I534" s="86"/>
      <c r="J534" s="86"/>
      <c r="K534" s="86"/>
      <c r="L534" s="86"/>
      <c r="M534" s="86"/>
      <c r="N534" s="86"/>
    </row>
    <row r="535" spans="1:14" ht="15" customHeight="1">
      <c r="A535" s="87" t="s">
        <v>42</v>
      </c>
      <c r="B535" s="87"/>
      <c r="C535" s="87"/>
      <c r="D535" s="87"/>
      <c r="E535" s="87"/>
      <c r="F535" s="87"/>
      <c r="G535" s="87"/>
      <c r="H535" s="87"/>
      <c r="I535" s="87"/>
      <c r="J535" s="87"/>
      <c r="K535" s="87"/>
      <c r="L535" s="87"/>
      <c r="M535" s="87"/>
      <c r="N535" s="87"/>
    </row>
    <row r="536" spans="1:14" ht="15" customHeight="1">
      <c r="A536" s="87" t="s">
        <v>5</v>
      </c>
      <c r="B536" s="87"/>
      <c r="C536" s="87"/>
      <c r="D536" s="87"/>
      <c r="E536" s="87"/>
      <c r="F536" s="87"/>
      <c r="G536" s="87"/>
      <c r="H536" s="87"/>
      <c r="I536" s="87"/>
      <c r="J536" s="87"/>
      <c r="K536" s="87"/>
      <c r="L536" s="87"/>
      <c r="M536" s="87"/>
      <c r="N536" s="87"/>
    </row>
    <row r="537" spans="1:14" ht="15" customHeight="1">
      <c r="A537" s="82" t="s">
        <v>6</v>
      </c>
      <c r="B537" s="77" t="s">
        <v>7</v>
      </c>
      <c r="C537" s="77" t="s">
        <v>8</v>
      </c>
      <c r="D537" s="82" t="s">
        <v>9</v>
      </c>
      <c r="E537" s="77" t="s">
        <v>10</v>
      </c>
      <c r="F537" s="77" t="s">
        <v>11</v>
      </c>
      <c r="G537" s="77" t="s">
        <v>12</v>
      </c>
      <c r="H537" s="77" t="s">
        <v>13</v>
      </c>
      <c r="I537" s="77" t="s">
        <v>14</v>
      </c>
      <c r="J537" s="77" t="s">
        <v>15</v>
      </c>
      <c r="K537" s="80" t="s">
        <v>16</v>
      </c>
      <c r="L537" s="77" t="s">
        <v>17</v>
      </c>
      <c r="M537" s="77" t="s">
        <v>18</v>
      </c>
      <c r="N537" s="77" t="s">
        <v>19</v>
      </c>
    </row>
    <row r="538" spans="1:14" ht="15" customHeight="1">
      <c r="A538" s="83"/>
      <c r="B538" s="78"/>
      <c r="C538" s="78"/>
      <c r="D538" s="83"/>
      <c r="E538" s="78"/>
      <c r="F538" s="78"/>
      <c r="G538" s="78"/>
      <c r="H538" s="78"/>
      <c r="I538" s="78"/>
      <c r="J538" s="78"/>
      <c r="K538" s="81"/>
      <c r="L538" s="77"/>
      <c r="M538" s="77"/>
      <c r="N538" s="77"/>
    </row>
    <row r="539" spans="1:14" ht="15" customHeight="1">
      <c r="A539" s="51">
        <v>1</v>
      </c>
      <c r="B539" s="52">
        <v>42944</v>
      </c>
      <c r="C539" s="51" t="s">
        <v>23</v>
      </c>
      <c r="D539" s="51" t="s">
        <v>21</v>
      </c>
      <c r="E539" s="51" t="s">
        <v>24</v>
      </c>
      <c r="F539" s="51">
        <v>159</v>
      </c>
      <c r="G539" s="51">
        <v>150</v>
      </c>
      <c r="H539" s="51">
        <v>165</v>
      </c>
      <c r="I539" s="51">
        <v>170</v>
      </c>
      <c r="J539" s="51">
        <v>175</v>
      </c>
      <c r="K539" s="51">
        <v>165</v>
      </c>
      <c r="L539" s="56">
        <v>3500</v>
      </c>
      <c r="M539" s="7">
        <f aca="true" t="shared" si="32" ref="M539:M547">IF(D539="BUY",(K539-F539)*(L539),(F539-K539)*(L539))</f>
        <v>21000</v>
      </c>
      <c r="N539" s="8">
        <f aca="true" t="shared" si="33" ref="N539:N547">M539/(L539)/F539%</f>
        <v>3.773584905660377</v>
      </c>
    </row>
    <row r="540" spans="1:14" ht="15" customHeight="1">
      <c r="A540" s="51">
        <v>2</v>
      </c>
      <c r="B540" s="52">
        <v>42942</v>
      </c>
      <c r="C540" s="51" t="s">
        <v>23</v>
      </c>
      <c r="D540" s="51" t="s">
        <v>21</v>
      </c>
      <c r="E540" s="51" t="s">
        <v>43</v>
      </c>
      <c r="F540" s="51">
        <v>578</v>
      </c>
      <c r="G540" s="51">
        <v>562</v>
      </c>
      <c r="H540" s="51">
        <v>588</v>
      </c>
      <c r="I540" s="51">
        <v>598</v>
      </c>
      <c r="J540" s="51">
        <v>608</v>
      </c>
      <c r="K540" s="51">
        <v>562</v>
      </c>
      <c r="L540" s="56">
        <v>800</v>
      </c>
      <c r="M540" s="7">
        <f t="shared" si="32"/>
        <v>-12800</v>
      </c>
      <c r="N540" s="8">
        <f t="shared" si="33"/>
        <v>-2.7681660899653977</v>
      </c>
    </row>
    <row r="541" spans="1:14" ht="15" customHeight="1">
      <c r="A541" s="51">
        <v>3</v>
      </c>
      <c r="B541" s="52">
        <v>42940</v>
      </c>
      <c r="C541" s="51" t="s">
        <v>23</v>
      </c>
      <c r="D541" s="51" t="s">
        <v>21</v>
      </c>
      <c r="E541" s="51" t="s">
        <v>44</v>
      </c>
      <c r="F541" s="51">
        <v>812</v>
      </c>
      <c r="G541" s="51">
        <v>798</v>
      </c>
      <c r="H541" s="51">
        <v>820</v>
      </c>
      <c r="I541" s="51">
        <v>828</v>
      </c>
      <c r="J541" s="51">
        <v>835</v>
      </c>
      <c r="K541" s="51">
        <v>798</v>
      </c>
      <c r="L541" s="56">
        <v>1000</v>
      </c>
      <c r="M541" s="7">
        <f t="shared" si="32"/>
        <v>-14000</v>
      </c>
      <c r="N541" s="8">
        <f t="shared" si="33"/>
        <v>-1.7241379310344829</v>
      </c>
    </row>
    <row r="542" spans="1:14" ht="15" customHeight="1">
      <c r="A542" s="51">
        <v>4</v>
      </c>
      <c r="B542" s="52">
        <v>42940</v>
      </c>
      <c r="C542" s="51" t="s">
        <v>23</v>
      </c>
      <c r="D542" s="51" t="s">
        <v>21</v>
      </c>
      <c r="E542" s="51" t="s">
        <v>45</v>
      </c>
      <c r="F542" s="51">
        <v>1630</v>
      </c>
      <c r="G542" s="51">
        <v>1570</v>
      </c>
      <c r="H542" s="51">
        <v>1660</v>
      </c>
      <c r="I542" s="51">
        <v>1690</v>
      </c>
      <c r="J542" s="51">
        <v>1720</v>
      </c>
      <c r="K542" s="51">
        <v>1660</v>
      </c>
      <c r="L542" s="56">
        <f>100000/F542</f>
        <v>61.34969325153374</v>
      </c>
      <c r="M542" s="7">
        <f t="shared" si="32"/>
        <v>1840.4907975460123</v>
      </c>
      <c r="N542" s="8">
        <f t="shared" si="33"/>
        <v>1.840490797546012</v>
      </c>
    </row>
    <row r="543" spans="1:14" ht="15" customHeight="1">
      <c r="A543" s="51">
        <v>5</v>
      </c>
      <c r="B543" s="52">
        <v>42936</v>
      </c>
      <c r="C543" s="51" t="s">
        <v>20</v>
      </c>
      <c r="D543" s="51" t="s">
        <v>21</v>
      </c>
      <c r="E543" s="51" t="s">
        <v>46</v>
      </c>
      <c r="F543" s="51">
        <v>16.6</v>
      </c>
      <c r="G543" s="51">
        <v>14.6</v>
      </c>
      <c r="H543" s="51">
        <v>17.6</v>
      </c>
      <c r="I543" s="51">
        <v>18.6</v>
      </c>
      <c r="J543" s="51">
        <v>19.6</v>
      </c>
      <c r="K543" s="51">
        <v>19.6</v>
      </c>
      <c r="L543" s="56">
        <f>100000/F543</f>
        <v>6024.096385542168</v>
      </c>
      <c r="M543" s="7">
        <f t="shared" si="32"/>
        <v>18072.289156626503</v>
      </c>
      <c r="N543" s="8">
        <f t="shared" si="33"/>
        <v>18.072289156626503</v>
      </c>
    </row>
    <row r="544" spans="1:14" ht="15" customHeight="1">
      <c r="A544" s="51">
        <v>6</v>
      </c>
      <c r="B544" s="52">
        <v>42934</v>
      </c>
      <c r="C544" s="57" t="s">
        <v>20</v>
      </c>
      <c r="D544" s="57" t="s">
        <v>21</v>
      </c>
      <c r="E544" s="57" t="s">
        <v>47</v>
      </c>
      <c r="F544" s="58">
        <v>520</v>
      </c>
      <c r="G544" s="58">
        <v>495</v>
      </c>
      <c r="H544" s="58">
        <v>535</v>
      </c>
      <c r="I544" s="58">
        <v>550</v>
      </c>
      <c r="J544" s="58">
        <v>565</v>
      </c>
      <c r="K544" s="58">
        <v>535</v>
      </c>
      <c r="L544" s="56">
        <f>100000/F544</f>
        <v>192.30769230769232</v>
      </c>
      <c r="M544" s="7">
        <f t="shared" si="32"/>
        <v>2884.6153846153848</v>
      </c>
      <c r="N544" s="8">
        <f t="shared" si="33"/>
        <v>2.8846153846153846</v>
      </c>
    </row>
    <row r="545" spans="1:14" ht="15" customHeight="1">
      <c r="A545" s="51">
        <v>7</v>
      </c>
      <c r="B545" s="52">
        <v>42929</v>
      </c>
      <c r="C545" s="57" t="s">
        <v>20</v>
      </c>
      <c r="D545" s="57" t="s">
        <v>21</v>
      </c>
      <c r="E545" s="57" t="s">
        <v>48</v>
      </c>
      <c r="F545" s="58">
        <v>440</v>
      </c>
      <c r="G545" s="58">
        <v>415</v>
      </c>
      <c r="H545" s="58">
        <v>455</v>
      </c>
      <c r="I545" s="58">
        <v>470</v>
      </c>
      <c r="J545" s="58">
        <v>485</v>
      </c>
      <c r="K545" s="58">
        <v>485</v>
      </c>
      <c r="L545" s="56">
        <f>100000/F545</f>
        <v>227.27272727272728</v>
      </c>
      <c r="M545" s="7">
        <f t="shared" si="32"/>
        <v>10227.272727272728</v>
      </c>
      <c r="N545" s="8">
        <f t="shared" si="33"/>
        <v>10.227272727272727</v>
      </c>
    </row>
    <row r="546" spans="1:14" ht="15" customHeight="1">
      <c r="A546" s="51">
        <v>8</v>
      </c>
      <c r="B546" s="52">
        <v>42923</v>
      </c>
      <c r="C546" s="57" t="s">
        <v>23</v>
      </c>
      <c r="D546" s="57" t="s">
        <v>21</v>
      </c>
      <c r="E546" s="57" t="s">
        <v>49</v>
      </c>
      <c r="F546" s="58">
        <v>1130</v>
      </c>
      <c r="G546" s="58">
        <v>1080</v>
      </c>
      <c r="H546" s="58">
        <v>1160</v>
      </c>
      <c r="I546" s="58">
        <v>1190</v>
      </c>
      <c r="J546" s="58">
        <v>1220</v>
      </c>
      <c r="K546" s="58">
        <v>1160</v>
      </c>
      <c r="L546" s="56">
        <v>400</v>
      </c>
      <c r="M546" s="7">
        <f t="shared" si="32"/>
        <v>12000</v>
      </c>
      <c r="N546" s="8">
        <f t="shared" si="33"/>
        <v>2.654867256637168</v>
      </c>
    </row>
    <row r="547" spans="1:14" ht="15" customHeight="1">
      <c r="A547" s="51">
        <v>9</v>
      </c>
      <c r="B547" s="52">
        <v>42921</v>
      </c>
      <c r="C547" s="57" t="s">
        <v>23</v>
      </c>
      <c r="D547" s="57" t="s">
        <v>21</v>
      </c>
      <c r="E547" s="57" t="s">
        <v>50</v>
      </c>
      <c r="F547" s="58">
        <v>435</v>
      </c>
      <c r="G547" s="58">
        <v>420</v>
      </c>
      <c r="H547" s="58">
        <v>445</v>
      </c>
      <c r="I547" s="58">
        <v>455</v>
      </c>
      <c r="J547" s="58">
        <v>465</v>
      </c>
      <c r="K547" s="58">
        <v>455</v>
      </c>
      <c r="L547" s="56">
        <v>1500</v>
      </c>
      <c r="M547" s="7">
        <f t="shared" si="32"/>
        <v>30000</v>
      </c>
      <c r="N547" s="8">
        <f t="shared" si="33"/>
        <v>4.597701149425288</v>
      </c>
    </row>
    <row r="548" ht="15" customHeight="1">
      <c r="B548" s="10"/>
    </row>
    <row r="549" spans="1:14" ht="15" customHeight="1">
      <c r="A549" s="9" t="s">
        <v>25</v>
      </c>
      <c r="B549" s="10"/>
      <c r="C549" s="11"/>
      <c r="D549" s="12"/>
      <c r="E549" s="13"/>
      <c r="F549" s="13"/>
      <c r="G549" s="14"/>
      <c r="H549" s="15"/>
      <c r="I549" s="15"/>
      <c r="J549" s="15"/>
      <c r="K549" s="16"/>
      <c r="L549" s="17"/>
      <c r="N549" s="18"/>
    </row>
    <row r="550" spans="1:12" ht="15" customHeight="1">
      <c r="A550" s="9" t="s">
        <v>26</v>
      </c>
      <c r="B550" s="19"/>
      <c r="C550" s="11"/>
      <c r="D550" s="12"/>
      <c r="E550" s="13"/>
      <c r="F550" s="13"/>
      <c r="G550" s="14"/>
      <c r="H550" s="13"/>
      <c r="I550" s="13"/>
      <c r="J550" s="13"/>
      <c r="K550" s="16"/>
      <c r="L550" s="17"/>
    </row>
    <row r="551" spans="1:14" ht="15" customHeight="1">
      <c r="A551" s="9" t="s">
        <v>26</v>
      </c>
      <c r="B551" s="19"/>
      <c r="C551" s="20"/>
      <c r="D551" s="21"/>
      <c r="E551" s="22"/>
      <c r="F551" s="22"/>
      <c r="G551" s="23"/>
      <c r="H551" s="22"/>
      <c r="I551" s="22"/>
      <c r="J551" s="22"/>
      <c r="K551" s="22"/>
      <c r="L551" s="17"/>
      <c r="M551" s="17"/>
      <c r="N551" s="17"/>
    </row>
    <row r="552" spans="1:14" ht="15" customHeight="1" thickBot="1">
      <c r="A552" s="24"/>
      <c r="B552" s="19"/>
      <c r="C552" s="22"/>
      <c r="D552" s="22"/>
      <c r="E552" s="22"/>
      <c r="F552" s="25"/>
      <c r="G552" s="26"/>
      <c r="H552" s="27" t="s">
        <v>27</v>
      </c>
      <c r="I552" s="27"/>
      <c r="J552" s="28"/>
      <c r="K552" s="28"/>
      <c r="L552" s="17"/>
      <c r="M552" s="17"/>
      <c r="N552" s="17"/>
    </row>
    <row r="553" spans="1:12" ht="15" customHeight="1">
      <c r="A553" s="24"/>
      <c r="B553" s="19"/>
      <c r="C553" s="79" t="s">
        <v>28</v>
      </c>
      <c r="D553" s="79"/>
      <c r="E553" s="29">
        <v>9</v>
      </c>
      <c r="F553" s="30">
        <f>F554+F555+F556+F557+F558+F559</f>
        <v>100</v>
      </c>
      <c r="G553" s="31">
        <v>9</v>
      </c>
      <c r="H553" s="32">
        <f>G554/G553%</f>
        <v>77.77777777777779</v>
      </c>
      <c r="I553" s="32"/>
      <c r="J553" s="32"/>
      <c r="L553" s="17"/>
    </row>
    <row r="554" spans="1:14" ht="15" customHeight="1">
      <c r="A554" s="24"/>
      <c r="B554" s="19"/>
      <c r="C554" s="75" t="s">
        <v>29</v>
      </c>
      <c r="D554" s="75"/>
      <c r="E554" s="33">
        <v>7</v>
      </c>
      <c r="F554" s="34">
        <f>(E554/E553)*100</f>
        <v>77.77777777777779</v>
      </c>
      <c r="G554" s="31">
        <v>7</v>
      </c>
      <c r="H554" s="28"/>
      <c r="I554" s="28"/>
      <c r="J554" s="22"/>
      <c r="K554" s="28"/>
      <c r="M554" s="22" t="s">
        <v>30</v>
      </c>
      <c r="N554" s="22"/>
    </row>
    <row r="555" spans="1:14" ht="15" customHeight="1">
      <c r="A555" s="35"/>
      <c r="B555" s="19"/>
      <c r="C555" s="75" t="s">
        <v>31</v>
      </c>
      <c r="D555" s="75"/>
      <c r="E555" s="33">
        <v>0</v>
      </c>
      <c r="F555" s="34">
        <f>(E555/E553)*100</f>
        <v>0</v>
      </c>
      <c r="G555" s="36"/>
      <c r="H555" s="31"/>
      <c r="I555" s="31"/>
      <c r="J555" s="22"/>
      <c r="K555" s="28"/>
      <c r="L555" s="17"/>
      <c r="M555" s="20"/>
      <c r="N555" s="20"/>
    </row>
    <row r="556" spans="1:14" ht="15" customHeight="1">
      <c r="A556" s="35"/>
      <c r="B556" s="19"/>
      <c r="C556" s="75" t="s">
        <v>32</v>
      </c>
      <c r="D556" s="75"/>
      <c r="E556" s="33">
        <v>0</v>
      </c>
      <c r="F556" s="34">
        <f>(E556/E553)*100</f>
        <v>0</v>
      </c>
      <c r="G556" s="36"/>
      <c r="H556" s="31"/>
      <c r="I556" s="31"/>
      <c r="J556" s="22"/>
      <c r="K556" s="28"/>
      <c r="L556" s="17"/>
      <c r="M556" s="17"/>
      <c r="N556" s="17"/>
    </row>
    <row r="557" spans="1:14" ht="15" customHeight="1">
      <c r="A557" s="35"/>
      <c r="B557" s="19"/>
      <c r="C557" s="75" t="s">
        <v>33</v>
      </c>
      <c r="D557" s="75"/>
      <c r="E557" s="33">
        <v>2</v>
      </c>
      <c r="F557" s="34">
        <f>(E557/E553)*100</f>
        <v>22.22222222222222</v>
      </c>
      <c r="G557" s="36"/>
      <c r="H557" s="22" t="s">
        <v>34</v>
      </c>
      <c r="I557" s="22"/>
      <c r="J557" s="37"/>
      <c r="K557" s="28"/>
      <c r="L557" s="17"/>
      <c r="M557" s="17"/>
      <c r="N557" s="17"/>
    </row>
    <row r="558" spans="1:14" ht="15" customHeight="1">
      <c r="A558" s="35"/>
      <c r="B558" s="19"/>
      <c r="C558" s="75" t="s">
        <v>35</v>
      </c>
      <c r="D558" s="75"/>
      <c r="E558" s="33">
        <v>0</v>
      </c>
      <c r="F558" s="34">
        <v>0</v>
      </c>
      <c r="G558" s="36"/>
      <c r="H558" s="22"/>
      <c r="I558" s="22"/>
      <c r="J558" s="37"/>
      <c r="K558" s="28"/>
      <c r="L558" s="17"/>
      <c r="M558" s="17"/>
      <c r="N558" s="17"/>
    </row>
    <row r="559" spans="1:14" ht="15" customHeight="1" thickBot="1">
      <c r="A559" s="35"/>
      <c r="B559" s="19"/>
      <c r="C559" s="76" t="s">
        <v>36</v>
      </c>
      <c r="D559" s="76"/>
      <c r="E559" s="38"/>
      <c r="F559" s="39">
        <f>(E559/E553)*100</f>
        <v>0</v>
      </c>
      <c r="G559" s="36"/>
      <c r="H559" s="22"/>
      <c r="I559" s="22"/>
      <c r="M559" s="17"/>
      <c r="N559" s="17"/>
    </row>
    <row r="560" spans="1:14" ht="15" customHeight="1">
      <c r="A560" s="41" t="s">
        <v>37</v>
      </c>
      <c r="B560" s="10"/>
      <c r="C560" s="11"/>
      <c r="D560" s="11"/>
      <c r="E560" s="13"/>
      <c r="F560" s="13"/>
      <c r="G560" s="42"/>
      <c r="H560" s="43"/>
      <c r="I560" s="43"/>
      <c r="J560" s="43"/>
      <c r="K560" s="13"/>
      <c r="L560" s="17"/>
      <c r="M560" s="40"/>
      <c r="N560" s="40"/>
    </row>
    <row r="561" spans="1:14" ht="15" customHeight="1">
      <c r="A561" s="12" t="s">
        <v>38</v>
      </c>
      <c r="B561" s="10"/>
      <c r="C561" s="44"/>
      <c r="D561" s="45"/>
      <c r="E561" s="46"/>
      <c r="F561" s="43"/>
      <c r="G561" s="42"/>
      <c r="H561" s="43"/>
      <c r="I561" s="43"/>
      <c r="J561" s="43"/>
      <c r="K561" s="13"/>
      <c r="L561" s="17"/>
      <c r="M561" s="24"/>
      <c r="N561" s="24"/>
    </row>
    <row r="562" spans="1:14" ht="15" customHeight="1">
      <c r="A562" s="12" t="s">
        <v>39</v>
      </c>
      <c r="B562" s="10"/>
      <c r="C562" s="11"/>
      <c r="D562" s="45"/>
      <c r="E562" s="46"/>
      <c r="F562" s="43"/>
      <c r="G562" s="42"/>
      <c r="H562" s="47"/>
      <c r="I562" s="47"/>
      <c r="J562" s="47"/>
      <c r="K562" s="13"/>
      <c r="L562" s="17"/>
      <c r="M562" s="17"/>
      <c r="N562" s="17"/>
    </row>
    <row r="563" spans="1:14" ht="15" customHeight="1">
      <c r="A563" s="12" t="s">
        <v>40</v>
      </c>
      <c r="B563" s="44"/>
      <c r="C563" s="11"/>
      <c r="D563" s="45"/>
      <c r="E563" s="46"/>
      <c r="F563" s="43"/>
      <c r="G563" s="48"/>
      <c r="H563" s="47"/>
      <c r="I563" s="47"/>
      <c r="J563" s="47"/>
      <c r="K563" s="13"/>
      <c r="L563" s="17"/>
      <c r="M563" s="17"/>
      <c r="N563" s="17"/>
    </row>
    <row r="564" spans="1:14" ht="15" customHeight="1">
      <c r="A564" s="12" t="s">
        <v>41</v>
      </c>
      <c r="B564" s="35"/>
      <c r="C564" s="11"/>
      <c r="D564" s="49"/>
      <c r="E564" s="43"/>
      <c r="F564" s="43"/>
      <c r="G564" s="48"/>
      <c r="H564" s="47"/>
      <c r="I564" s="47"/>
      <c r="J564" s="47"/>
      <c r="K564" s="43"/>
      <c r="L564" s="17"/>
      <c r="M564" s="17"/>
      <c r="N564" s="17"/>
    </row>
  </sheetData>
  <sheetProtection selectLockedCells="1" selectUnlockedCells="1"/>
  <mergeCells count="405">
    <mergeCell ref="C57:D57"/>
    <mergeCell ref="C58:D58"/>
    <mergeCell ref="C59:D59"/>
    <mergeCell ref="M39:M40"/>
    <mergeCell ref="N39:N40"/>
    <mergeCell ref="C53:D53"/>
    <mergeCell ref="C54:D54"/>
    <mergeCell ref="C55:D55"/>
    <mergeCell ref="C56:D56"/>
    <mergeCell ref="G39:G40"/>
    <mergeCell ref="K39:K40"/>
    <mergeCell ref="L39:L40"/>
    <mergeCell ref="A39:A40"/>
    <mergeCell ref="B39:B40"/>
    <mergeCell ref="C39:C40"/>
    <mergeCell ref="D39:D40"/>
    <mergeCell ref="E39:E40"/>
    <mergeCell ref="F39:F40"/>
    <mergeCell ref="H39:H40"/>
    <mergeCell ref="I39:I40"/>
    <mergeCell ref="A31:N33"/>
    <mergeCell ref="A34:N34"/>
    <mergeCell ref="A35:N35"/>
    <mergeCell ref="A36:N36"/>
    <mergeCell ref="A37:N37"/>
    <mergeCell ref="A38:N38"/>
    <mergeCell ref="J39:J40"/>
    <mergeCell ref="C136:D136"/>
    <mergeCell ref="C137:D137"/>
    <mergeCell ref="C138:D138"/>
    <mergeCell ref="M114:M115"/>
    <mergeCell ref="N114:N115"/>
    <mergeCell ref="C132:D132"/>
    <mergeCell ref="C133:D133"/>
    <mergeCell ref="C134:D134"/>
    <mergeCell ref="C135:D135"/>
    <mergeCell ref="L114:L115"/>
    <mergeCell ref="A114:A115"/>
    <mergeCell ref="B114:B115"/>
    <mergeCell ref="C114:C115"/>
    <mergeCell ref="D114:D115"/>
    <mergeCell ref="E114:E115"/>
    <mergeCell ref="F114:F115"/>
    <mergeCell ref="H114:H115"/>
    <mergeCell ref="I114:I115"/>
    <mergeCell ref="J114:J115"/>
    <mergeCell ref="A106:N108"/>
    <mergeCell ref="A109:N109"/>
    <mergeCell ref="A110:N110"/>
    <mergeCell ref="A111:N111"/>
    <mergeCell ref="A112:N112"/>
    <mergeCell ref="A113:N113"/>
    <mergeCell ref="G114:G115"/>
    <mergeCell ref="K114:K115"/>
    <mergeCell ref="C181:D181"/>
    <mergeCell ref="C220:D220"/>
    <mergeCell ref="C221:D221"/>
    <mergeCell ref="C222:D222"/>
    <mergeCell ref="C216:D216"/>
    <mergeCell ref="C217:D217"/>
    <mergeCell ref="C218:D218"/>
    <mergeCell ref="C219:D219"/>
    <mergeCell ref="M195:M196"/>
    <mergeCell ref="A187:N189"/>
    <mergeCell ref="A190:N190"/>
    <mergeCell ref="A191:N191"/>
    <mergeCell ref="A192:N192"/>
    <mergeCell ref="N195:N196"/>
    <mergeCell ref="L195:L196"/>
    <mergeCell ref="H195:H196"/>
    <mergeCell ref="I195:I196"/>
    <mergeCell ref="J195:J196"/>
    <mergeCell ref="A195:A196"/>
    <mergeCell ref="B195:B196"/>
    <mergeCell ref="C195:C196"/>
    <mergeCell ref="D195:D196"/>
    <mergeCell ref="E195:E196"/>
    <mergeCell ref="F195:F196"/>
    <mergeCell ref="A193:N193"/>
    <mergeCell ref="A194:N194"/>
    <mergeCell ref="G195:G196"/>
    <mergeCell ref="K195:K196"/>
    <mergeCell ref="C295:D295"/>
    <mergeCell ref="C296:D296"/>
    <mergeCell ref="C294:D294"/>
    <mergeCell ref="L274:L275"/>
    <mergeCell ref="H274:H275"/>
    <mergeCell ref="I274:I275"/>
    <mergeCell ref="C297:D297"/>
    <mergeCell ref="M274:M275"/>
    <mergeCell ref="A266:N268"/>
    <mergeCell ref="A269:N269"/>
    <mergeCell ref="A270:N270"/>
    <mergeCell ref="A271:N271"/>
    <mergeCell ref="N274:N275"/>
    <mergeCell ref="C291:D291"/>
    <mergeCell ref="C292:D292"/>
    <mergeCell ref="C293:D293"/>
    <mergeCell ref="J274:J275"/>
    <mergeCell ref="A274:A275"/>
    <mergeCell ref="B274:B275"/>
    <mergeCell ref="C274:C275"/>
    <mergeCell ref="D274:D275"/>
    <mergeCell ref="E274:E275"/>
    <mergeCell ref="F274:F275"/>
    <mergeCell ref="A272:N272"/>
    <mergeCell ref="A273:N273"/>
    <mergeCell ref="G274:G275"/>
    <mergeCell ref="K274:K275"/>
    <mergeCell ref="M348:M349"/>
    <mergeCell ref="N348:N349"/>
    <mergeCell ref="A346:N346"/>
    <mergeCell ref="A347:N347"/>
    <mergeCell ref="G348:G349"/>
    <mergeCell ref="A310:N310"/>
    <mergeCell ref="C365:D365"/>
    <mergeCell ref="C366:D366"/>
    <mergeCell ref="A304:N306"/>
    <mergeCell ref="A307:N307"/>
    <mergeCell ref="A308:N308"/>
    <mergeCell ref="A309:N309"/>
    <mergeCell ref="B348:B349"/>
    <mergeCell ref="C348:C349"/>
    <mergeCell ref="D348:D349"/>
    <mergeCell ref="A345:N345"/>
    <mergeCell ref="C367:D367"/>
    <mergeCell ref="F348:F349"/>
    <mergeCell ref="E348:E349"/>
    <mergeCell ref="A340:N342"/>
    <mergeCell ref="A343:N343"/>
    <mergeCell ref="A344:N344"/>
    <mergeCell ref="K348:K349"/>
    <mergeCell ref="L348:L349"/>
    <mergeCell ref="H348:H349"/>
    <mergeCell ref="A348:A349"/>
    <mergeCell ref="M385:M386"/>
    <mergeCell ref="N385:N386"/>
    <mergeCell ref="C399:D399"/>
    <mergeCell ref="A385:A386"/>
    <mergeCell ref="B385:B386"/>
    <mergeCell ref="C368:D368"/>
    <mergeCell ref="L385:L386"/>
    <mergeCell ref="H385:H386"/>
    <mergeCell ref="I385:I386"/>
    <mergeCell ref="G385:G386"/>
    <mergeCell ref="D385:D386"/>
    <mergeCell ref="E385:E386"/>
    <mergeCell ref="F385:F386"/>
    <mergeCell ref="K385:K386"/>
    <mergeCell ref="C403:D403"/>
    <mergeCell ref="J348:J349"/>
    <mergeCell ref="C369:D369"/>
    <mergeCell ref="C370:D370"/>
    <mergeCell ref="C371:D371"/>
    <mergeCell ref="I348:I349"/>
    <mergeCell ref="C385:C386"/>
    <mergeCell ref="C400:D400"/>
    <mergeCell ref="C401:D401"/>
    <mergeCell ref="M419:M420"/>
    <mergeCell ref="C405:D405"/>
    <mergeCell ref="A377:N379"/>
    <mergeCell ref="A380:N380"/>
    <mergeCell ref="A381:N381"/>
    <mergeCell ref="A382:N382"/>
    <mergeCell ref="A383:N383"/>
    <mergeCell ref="A384:N384"/>
    <mergeCell ref="J385:J386"/>
    <mergeCell ref="C402:D402"/>
    <mergeCell ref="C558:D558"/>
    <mergeCell ref="C559:D559"/>
    <mergeCell ref="N537:N538"/>
    <mergeCell ref="C553:D553"/>
    <mergeCell ref="C554:D554"/>
    <mergeCell ref="C555:D555"/>
    <mergeCell ref="C556:D556"/>
    <mergeCell ref="C557:D557"/>
    <mergeCell ref="M537:M538"/>
    <mergeCell ref="F537:F538"/>
    <mergeCell ref="A537:A538"/>
    <mergeCell ref="K459:K460"/>
    <mergeCell ref="L459:L460"/>
    <mergeCell ref="A534:N534"/>
    <mergeCell ref="A535:N535"/>
    <mergeCell ref="A536:N536"/>
    <mergeCell ref="B459:B460"/>
    <mergeCell ref="C459:C460"/>
    <mergeCell ref="G459:G460"/>
    <mergeCell ref="D537:D538"/>
    <mergeCell ref="K537:K538"/>
    <mergeCell ref="L537:L538"/>
    <mergeCell ref="G537:G538"/>
    <mergeCell ref="I537:I538"/>
    <mergeCell ref="H537:H538"/>
    <mergeCell ref="J537:J538"/>
    <mergeCell ref="C518:D518"/>
    <mergeCell ref="C519:D519"/>
    <mergeCell ref="G496:G497"/>
    <mergeCell ref="C496:C497"/>
    <mergeCell ref="D496:D497"/>
    <mergeCell ref="A533:N533"/>
    <mergeCell ref="E496:E497"/>
    <mergeCell ref="F496:F497"/>
    <mergeCell ref="A532:N532"/>
    <mergeCell ref="C517:D517"/>
    <mergeCell ref="I496:I497"/>
    <mergeCell ref="B537:B538"/>
    <mergeCell ref="C537:C538"/>
    <mergeCell ref="M496:M497"/>
    <mergeCell ref="C520:D520"/>
    <mergeCell ref="C521:D521"/>
    <mergeCell ref="C522:D522"/>
    <mergeCell ref="A529:N531"/>
    <mergeCell ref="N496:N497"/>
    <mergeCell ref="C516:D516"/>
    <mergeCell ref="E537:E538"/>
    <mergeCell ref="A495:N495"/>
    <mergeCell ref="J496:J497"/>
    <mergeCell ref="K496:K497"/>
    <mergeCell ref="L496:L497"/>
    <mergeCell ref="A496:A497"/>
    <mergeCell ref="B496:B497"/>
    <mergeCell ref="H496:H497"/>
    <mergeCell ref="A492:N492"/>
    <mergeCell ref="A493:N493"/>
    <mergeCell ref="A494:N494"/>
    <mergeCell ref="J459:J460"/>
    <mergeCell ref="A488:N490"/>
    <mergeCell ref="A491:N491"/>
    <mergeCell ref="D459:D460"/>
    <mergeCell ref="E459:E460"/>
    <mergeCell ref="C476:D476"/>
    <mergeCell ref="C477:D477"/>
    <mergeCell ref="C482:D482"/>
    <mergeCell ref="I419:I420"/>
    <mergeCell ref="C443:D443"/>
    <mergeCell ref="C444:D444"/>
    <mergeCell ref="C439:D439"/>
    <mergeCell ref="C440:D440"/>
    <mergeCell ref="C441:D441"/>
    <mergeCell ref="C479:D479"/>
    <mergeCell ref="H459:H460"/>
    <mergeCell ref="A454:N454"/>
    <mergeCell ref="C480:D480"/>
    <mergeCell ref="C478:D478"/>
    <mergeCell ref="A456:N456"/>
    <mergeCell ref="C445:D445"/>
    <mergeCell ref="A451:N453"/>
    <mergeCell ref="C481:D481"/>
    <mergeCell ref="A455:N455"/>
    <mergeCell ref="I459:I460"/>
    <mergeCell ref="A457:N457"/>
    <mergeCell ref="A458:N458"/>
    <mergeCell ref="F459:F460"/>
    <mergeCell ref="M459:M460"/>
    <mergeCell ref="A459:A460"/>
    <mergeCell ref="N459:N460"/>
    <mergeCell ref="J312:J313"/>
    <mergeCell ref="C442:D442"/>
    <mergeCell ref="G419:G420"/>
    <mergeCell ref="E419:E420"/>
    <mergeCell ref="F419:F420"/>
    <mergeCell ref="C404:D404"/>
    <mergeCell ref="N419:N420"/>
    <mergeCell ref="A411:N413"/>
    <mergeCell ref="A414:N414"/>
    <mergeCell ref="B419:B420"/>
    <mergeCell ref="C419:C420"/>
    <mergeCell ref="H419:H420"/>
    <mergeCell ref="A415:N415"/>
    <mergeCell ref="A416:N416"/>
    <mergeCell ref="A417:N417"/>
    <mergeCell ref="A418:N418"/>
    <mergeCell ref="D419:D420"/>
    <mergeCell ref="J419:J420"/>
    <mergeCell ref="K419:K420"/>
    <mergeCell ref="L419:L420"/>
    <mergeCell ref="A419:A420"/>
    <mergeCell ref="A311:N311"/>
    <mergeCell ref="K312:K313"/>
    <mergeCell ref="L312:L313"/>
    <mergeCell ref="A312:A313"/>
    <mergeCell ref="B312:B313"/>
    <mergeCell ref="H312:H313"/>
    <mergeCell ref="M312:M313"/>
    <mergeCell ref="C312:C313"/>
    <mergeCell ref="D312:D313"/>
    <mergeCell ref="E312:E313"/>
    <mergeCell ref="F312:F313"/>
    <mergeCell ref="N312:N313"/>
    <mergeCell ref="J237:J238"/>
    <mergeCell ref="G312:G313"/>
    <mergeCell ref="I312:I313"/>
    <mergeCell ref="C332:D332"/>
    <mergeCell ref="K237:K238"/>
    <mergeCell ref="L237:L238"/>
    <mergeCell ref="H237:H238"/>
    <mergeCell ref="I237:I238"/>
    <mergeCell ref="C257:D257"/>
    <mergeCell ref="C333:D333"/>
    <mergeCell ref="C334:D334"/>
    <mergeCell ref="C328:D328"/>
    <mergeCell ref="C329:D329"/>
    <mergeCell ref="C330:D330"/>
    <mergeCell ref="C331:D331"/>
    <mergeCell ref="A229:N231"/>
    <mergeCell ref="A232:N232"/>
    <mergeCell ref="A233:N233"/>
    <mergeCell ref="A234:N234"/>
    <mergeCell ref="A235:N235"/>
    <mergeCell ref="A236:N236"/>
    <mergeCell ref="A237:A238"/>
    <mergeCell ref="B237:B238"/>
    <mergeCell ref="C237:C238"/>
    <mergeCell ref="D237:D238"/>
    <mergeCell ref="E237:E238"/>
    <mergeCell ref="F237:F238"/>
    <mergeCell ref="C258:D258"/>
    <mergeCell ref="C259:D259"/>
    <mergeCell ref="M237:M238"/>
    <mergeCell ref="N237:N238"/>
    <mergeCell ref="C253:D253"/>
    <mergeCell ref="C254:D254"/>
    <mergeCell ref="C255:D255"/>
    <mergeCell ref="C256:D256"/>
    <mergeCell ref="G237:G238"/>
    <mergeCell ref="J153:J154"/>
    <mergeCell ref="A145:N147"/>
    <mergeCell ref="A148:N148"/>
    <mergeCell ref="A149:N149"/>
    <mergeCell ref="A150:N150"/>
    <mergeCell ref="A151:N151"/>
    <mergeCell ref="A152:N152"/>
    <mergeCell ref="K153:K154"/>
    <mergeCell ref="L153:L154"/>
    <mergeCell ref="A153:A154"/>
    <mergeCell ref="B153:B154"/>
    <mergeCell ref="C153:C154"/>
    <mergeCell ref="D153:D154"/>
    <mergeCell ref="E153:E154"/>
    <mergeCell ref="F153:F154"/>
    <mergeCell ref="H153:H154"/>
    <mergeCell ref="I153:I154"/>
    <mergeCell ref="J75:J76"/>
    <mergeCell ref="C178:D178"/>
    <mergeCell ref="C179:D179"/>
    <mergeCell ref="C180:D180"/>
    <mergeCell ref="M153:M154"/>
    <mergeCell ref="I75:I76"/>
    <mergeCell ref="C97:D97"/>
    <mergeCell ref="C98:D98"/>
    <mergeCell ref="C99:D99"/>
    <mergeCell ref="N153:N154"/>
    <mergeCell ref="C175:D175"/>
    <mergeCell ref="C176:D176"/>
    <mergeCell ref="C177:D177"/>
    <mergeCell ref="G153:G154"/>
    <mergeCell ref="A67:N69"/>
    <mergeCell ref="A70:N70"/>
    <mergeCell ref="A71:N71"/>
    <mergeCell ref="A72:N72"/>
    <mergeCell ref="A73:N73"/>
    <mergeCell ref="A74:N74"/>
    <mergeCell ref="K75:K76"/>
    <mergeCell ref="L75:L76"/>
    <mergeCell ref="A75:A76"/>
    <mergeCell ref="B75:B76"/>
    <mergeCell ref="C75:C76"/>
    <mergeCell ref="D75:D76"/>
    <mergeCell ref="E75:E76"/>
    <mergeCell ref="F75:F76"/>
    <mergeCell ref="H75:H76"/>
    <mergeCell ref="M75:M76"/>
    <mergeCell ref="N75:N76"/>
    <mergeCell ref="C93:D93"/>
    <mergeCell ref="C94:D94"/>
    <mergeCell ref="C95:D95"/>
    <mergeCell ref="C96:D96"/>
    <mergeCell ref="G75:G76"/>
    <mergeCell ref="F10:F11"/>
    <mergeCell ref="A2:N4"/>
    <mergeCell ref="A5:N5"/>
    <mergeCell ref="A6:N6"/>
    <mergeCell ref="A7:N7"/>
    <mergeCell ref="A8:N8"/>
    <mergeCell ref="A9:N9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C22:D22"/>
    <mergeCell ref="C23:D23"/>
    <mergeCell ref="C24:D24"/>
    <mergeCell ref="M10:M11"/>
    <mergeCell ref="N10:N11"/>
    <mergeCell ref="C18:D18"/>
    <mergeCell ref="C19:D19"/>
    <mergeCell ref="C20:D20"/>
    <mergeCell ref="C21:D21"/>
    <mergeCell ref="G10:G11"/>
  </mergeCells>
  <conditionalFormatting sqref="N288 N549 N510:N512 N498 N500:N505 N507:N508 N542:N547 N539 N461:N472 N435 N421:N433 N387:N395 N350:N361 N314:N324 N276:N285 N250 N239:N248 N197:N211 N155:N171 N116:N128 N77:N89 N49 N41:N47 N12:N14">
    <cfRule type="cellIs" priority="137" dxfId="8" operator="lessThan" stopIfTrue="1">
      <formula>0</formula>
    </cfRule>
    <cfRule type="cellIs" priority="138" dxfId="9" operator="greaterThan" stopIfTrue="1">
      <formula>0</formula>
    </cfRule>
  </conditionalFormatting>
  <conditionalFormatting sqref="N421:N433 N387:N394 N350:N360 N314:N323 N276:N285 N239:N248 N197:N211 N155:N170 N116:N127 O79 N77:N88 N41:N47 N12:N13">
    <cfRule type="cellIs" priority="71" dxfId="10" operator="lessThan">
      <formula>0</formula>
    </cfRule>
    <cfRule type="cellIs" priority="72" dxfId="11" operator="greaterThan">
      <formula>0</formula>
    </cfRule>
  </conditionalFormatting>
  <printOptions/>
  <pageMargins left="0.22013888888888888" right="0.1597222222222222" top="0.3" bottom="0.1597222222222222" header="0.5118055555555555" footer="0.5118055555555555"/>
  <pageSetup horizontalDpi="300" verticalDpi="3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capital1</dc:creator>
  <cp:keywords/>
  <dc:description/>
  <cp:lastModifiedBy>admin</cp:lastModifiedBy>
  <dcterms:created xsi:type="dcterms:W3CDTF">2017-08-02T13:26:00Z</dcterms:created>
  <dcterms:modified xsi:type="dcterms:W3CDTF">2018-09-11T11:06:56Z</dcterms:modified>
  <cp:category/>
  <cp:version/>
  <cp:contentType/>
  <cp:contentStatus/>
</cp:coreProperties>
</file>