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87" activeTab="0"/>
  </bookViews>
  <sheets>
    <sheet name="SMART MONEY CALLS" sheetId="1" r:id="rId1"/>
  </sheets>
  <definedNames/>
  <calcPr fullCalcOnLoad="1"/>
</workbook>
</file>

<file path=xl/sharedStrings.xml><?xml version="1.0" encoding="utf-8"?>
<sst xmlns="http://schemas.openxmlformats.org/spreadsheetml/2006/main" count="553" uniqueCount="104">
  <si>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</si>
  <si>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</si>
  <si>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</si>
  <si>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</si>
  <si>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>EQUITY CASH Daily Call Performance Report  AUGUST – 2017</t>
  </si>
  <si>
    <t xml:space="preserve"> Calls Performance</t>
  </si>
  <si>
    <t>S. No.</t>
  </si>
  <si>
    <t>DATE</t>
  </si>
  <si>
    <t>SEGMENT</t>
  </si>
  <si>
    <t>buy/sell</t>
  </si>
  <si>
    <t>SCRIPT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</si>
  <si>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</si>
  <si>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</si>
  <si>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</si>
  <si>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</si>
  <si>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</si>
  <si>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</si>
  <si>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</si>
  <si>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</si>
  <si>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</si>
  <si>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>CASH</t>
  </si>
  <si>
    <t>BUY</t>
  </si>
  <si>
    <t>VOLTAS</t>
  </si>
  <si>
    <t>FUTURE</t>
  </si>
  <si>
    <t>PNB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</si>
  <si>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</si>
  <si>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</si>
  <si>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Success Ratio(In %)</t>
  </si>
  <si>
    <t>Total Calls</t>
  </si>
  <si>
    <t>Succeeded Calls</t>
  </si>
  <si>
    <t xml:space="preserve"> 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</si>
  <si>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</si>
  <si>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</si>
  <si>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</si>
  <si>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</si>
  <si>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</si>
  <si>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</si>
  <si>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</si>
  <si>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</si>
  <si>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</si>
  <si>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</si>
  <si>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</si>
  <si>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EQUITY CASH Daily Call Performance Report  JULY-2017</t>
  </si>
  <si>
    <t>SUNPHARMA</t>
  </si>
  <si>
    <t>SUNTV</t>
  </si>
  <si>
    <t>BEML</t>
  </si>
  <si>
    <t>RENUKA</t>
  </si>
  <si>
    <t>AXISBANK</t>
  </si>
  <si>
    <t>CDSL</t>
  </si>
  <si>
    <t>LUPIN</t>
  </si>
  <si>
    <t>TATAMOTORS</t>
  </si>
  <si>
    <t>RELCAPITAL</t>
  </si>
  <si>
    <t>YES BANK</t>
  </si>
  <si>
    <t>SELL</t>
  </si>
  <si>
    <t>BANKBARODA</t>
  </si>
  <si>
    <t>VEDANTA</t>
  </si>
  <si>
    <t>EQUITY CASH Daily Call Performance Report  SEPT. – 2017</t>
  </si>
  <si>
    <t>DHFL</t>
  </si>
  <si>
    <t>ASHOKLELYND</t>
  </si>
  <si>
    <t>COALINDIA</t>
  </si>
  <si>
    <t>CENTURYTEXT</t>
  </si>
  <si>
    <t>APTECH</t>
  </si>
  <si>
    <t>BOMBAY DYEING</t>
  </si>
  <si>
    <t>JUBLFOOD</t>
  </si>
  <si>
    <t>SRT</t>
  </si>
  <si>
    <t>CEAT</t>
  </si>
  <si>
    <t>CESC</t>
  </si>
  <si>
    <t>MARUTI</t>
  </si>
  <si>
    <t>2-3 DAYS*</t>
  </si>
  <si>
    <t>AXIS BANK</t>
  </si>
  <si>
    <t>MC DOWELL</t>
  </si>
  <si>
    <t>ASHOK LELYND</t>
  </si>
  <si>
    <t>HOLDING TIME</t>
  </si>
  <si>
    <t>LTFH</t>
  </si>
  <si>
    <t>EQUITY CASH Daily Call Performance Report  OCTOBER. – 2017</t>
  </si>
  <si>
    <t>INDIA CEMENT</t>
  </si>
  <si>
    <t>KPIT</t>
  </si>
  <si>
    <t>IDFC</t>
  </si>
  <si>
    <t>HEG</t>
  </si>
  <si>
    <t>KOTAKMAHINDRA BANK</t>
  </si>
  <si>
    <t>TATA STEEL</t>
  </si>
  <si>
    <t>TATA MOTORS(470 CALL)</t>
  </si>
  <si>
    <t>OPTION</t>
  </si>
  <si>
    <t>EQUITY CASH Daily Call Performance Report  NOVEMBER. – 2017</t>
  </si>
  <si>
    <t>TATA MOTORS</t>
  </si>
  <si>
    <t>LT</t>
  </si>
  <si>
    <t>JAIN IRRIGATION</t>
  </si>
  <si>
    <t>HDFC BANK</t>
  </si>
  <si>
    <t>INFOSYS</t>
  </si>
  <si>
    <t>BIOCON</t>
  </si>
  <si>
    <t>EQUITY CASH Daily Call Performance Report  DECEMBER. – 2017</t>
  </si>
  <si>
    <t>TVS MOTORS</t>
  </si>
  <si>
    <t>SBI</t>
  </si>
  <si>
    <t>ICICI BANK</t>
  </si>
  <si>
    <t>TCS</t>
  </si>
  <si>
    <t>YEAS BANK</t>
  </si>
  <si>
    <t>ARVIND LTD</t>
  </si>
  <si>
    <t>EQUITY CASH Daily Call Performance Report  JANUARY – 2018</t>
  </si>
  <si>
    <t>PC JEWELLERS</t>
  </si>
  <si>
    <t>RELIANCE CAPITAL</t>
  </si>
  <si>
    <t>HDFC LTD.</t>
  </si>
  <si>
    <t>RELIANCE CAPILTAL</t>
  </si>
  <si>
    <t>EQUITY CASH Daily Call Performance Report  FEBRURY – 2018</t>
  </si>
  <si>
    <t>BARAMPUR CHINI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</si>
</sst>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;[Red]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/yyyy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60"/>
      <name val="Arial Black"/>
      <family val="2"/>
    </font>
    <font>
      <b/>
      <sz val="12"/>
      <name val="Arial"/>
      <family val="2"/>
    </font>
    <font>
      <b/>
      <sz val="12"/>
      <color indexed="16"/>
      <name val="Times New Roman"/>
      <family val="1"/>
    </font>
    <font>
      <b/>
      <sz val="12"/>
      <name val="Times New Roman"/>
      <family val="1"/>
    </font>
    <font>
      <b/>
      <sz val="12"/>
      <color indexed="9"/>
      <name val="Arial Narrow"/>
      <family val="2"/>
    </font>
    <font>
      <b/>
      <sz val="12"/>
      <color indexed="17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1"/>
      <color indexed="56"/>
      <name val="Calibri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8"/>
      <name val="Arial Narrow"/>
      <family val="2"/>
    </font>
    <font>
      <b/>
      <u val="single"/>
      <sz val="9"/>
      <name val="Arial Narrow"/>
      <family val="2"/>
    </font>
    <font>
      <sz val="9"/>
      <color indexed="8"/>
      <name val="Calibri"/>
      <family val="2"/>
    </font>
    <font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99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 style="medium">
        <color indexed="54"/>
      </right>
      <top style="medium">
        <color indexed="54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172" fontId="10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20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72" fontId="15" fillId="0" borderId="11" xfId="0" applyNumberFormat="1" applyFont="1" applyFill="1" applyBorder="1" applyAlignment="1">
      <alignment horizontal="center" vertical="center"/>
    </xf>
    <xf numFmtId="20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7" fillId="0" borderId="0" xfId="0" applyNumberFormat="1" applyFont="1" applyAlignment="1">
      <alignment horizontal="center"/>
    </xf>
    <xf numFmtId="2" fontId="18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6" fillId="0" borderId="12" xfId="0" applyNumberFormat="1" applyFont="1" applyFill="1" applyBorder="1" applyAlignment="1">
      <alignment/>
    </xf>
    <xf numFmtId="2" fontId="16" fillId="0" borderId="13" xfId="0" applyNumberFormat="1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2" fontId="16" fillId="0" borderId="0" xfId="0" applyNumberFormat="1" applyFont="1" applyFill="1" applyBorder="1" applyAlignment="1">
      <alignment/>
    </xf>
    <xf numFmtId="2" fontId="16" fillId="0" borderId="10" xfId="0" applyNumberFormat="1" applyFont="1" applyFill="1" applyBorder="1" applyAlignment="1">
      <alignment/>
    </xf>
    <xf numFmtId="2" fontId="16" fillId="0" borderId="14" xfId="0" applyNumberFormat="1" applyFont="1" applyBorder="1" applyAlignment="1">
      <alignment/>
    </xf>
    <xf numFmtId="0" fontId="18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16" fillId="0" borderId="15" xfId="0" applyNumberFormat="1" applyFont="1" applyFill="1" applyBorder="1" applyAlignment="1">
      <alignment/>
    </xf>
    <xf numFmtId="2" fontId="16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2" fontId="20" fillId="0" borderId="0" xfId="0" applyNumberFormat="1" applyFont="1" applyAlignment="1">
      <alignment/>
    </xf>
    <xf numFmtId="2" fontId="13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right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6" fontId="2" fillId="0" borderId="18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72" fontId="9" fillId="0" borderId="18" xfId="0" applyNumberFormat="1" applyFont="1" applyBorder="1" applyAlignment="1">
      <alignment horizontal="center"/>
    </xf>
    <xf numFmtId="172" fontId="10" fillId="0" borderId="18" xfId="0" applyNumberFormat="1" applyFont="1" applyFill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172" fontId="55" fillId="0" borderId="18" xfId="0" applyNumberFormat="1" applyFont="1" applyBorder="1" applyAlignment="1">
      <alignment horizontal="center"/>
    </xf>
    <xf numFmtId="172" fontId="56" fillId="0" borderId="18" xfId="0" applyNumberFormat="1" applyFont="1" applyBorder="1" applyAlignment="1">
      <alignment horizontal="center" vertical="center"/>
    </xf>
    <xf numFmtId="172" fontId="15" fillId="0" borderId="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21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 vertical="center"/>
    </xf>
    <xf numFmtId="2" fontId="8" fillId="33" borderId="21" xfId="0" applyNumberFormat="1" applyFont="1" applyFill="1" applyBorder="1" applyAlignment="1">
      <alignment horizontal="center" vertical="center"/>
    </xf>
    <xf numFmtId="2" fontId="5" fillId="34" borderId="25" xfId="0" applyNumberFormat="1" applyFont="1" applyFill="1" applyBorder="1" applyAlignment="1">
      <alignment horizontal="center"/>
    </xf>
    <xf numFmtId="2" fontId="5" fillId="34" borderId="26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color rgb="FF00B050"/>
      </font>
    </dxf>
    <dxf>
      <font>
        <color rgb="FF9C0006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rgb="FF800080"/>
      </font>
      <border/>
    </dxf>
    <dxf>
      <font>
        <b val="0"/>
        <sz val="11"/>
        <color rgb="FF008000"/>
      </font>
      <border/>
    </dxf>
    <dxf>
      <font>
        <color rgb="FF9C0006"/>
      </font>
      <border/>
    </dxf>
    <dxf>
      <font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C616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U295"/>
  <sheetViews>
    <sheetView tabSelected="1" zoomScalePageLayoutView="0" workbookViewId="0" topLeftCell="A1">
      <selection activeCell="K20" sqref="K20"/>
    </sheetView>
  </sheetViews>
  <sheetFormatPr defaultColWidth="9.140625" defaultRowHeight="15" customHeight="1"/>
  <cols>
    <col min="1" max="1" width="6.57421875" style="1" customWidth="1"/>
    <col min="2" max="2" width="9.8515625" style="1" customWidth="1"/>
    <col min="3" max="3" width="10.7109375" style="1" customWidth="1"/>
    <col min="4" max="4" width="9.7109375" style="1" customWidth="1"/>
    <col min="5" max="5" width="22.57421875" style="1" customWidth="1"/>
    <col min="6" max="6" width="11.28125" style="2" customWidth="1"/>
    <col min="7" max="7" width="10.7109375" style="3" customWidth="1"/>
    <col min="8" max="8" width="11.7109375" style="2" customWidth="1"/>
    <col min="9" max="10" width="10.140625" style="2" customWidth="1"/>
    <col min="11" max="11" width="10.7109375" style="2" customWidth="1"/>
    <col min="12" max="12" width="8.140625" style="1" customWidth="1"/>
    <col min="13" max="13" width="14.140625" style="1" customWidth="1"/>
    <col min="14" max="14" width="10.7109375" style="1" customWidth="1"/>
    <col min="15" max="16384" width="9.140625" style="1" customWidth="1"/>
  </cols>
  <sheetData>
    <row r="1" ht="15" customHeight="1" thickBot="1"/>
    <row r="2" spans="1:14" ht="15" customHeight="1" thickBot="1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15" customHeight="1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1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15" customHeight="1">
      <c r="A5" s="78" t="s">
        <v>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 ht="15" customHeight="1">
      <c r="A6" s="78" t="s">
        <v>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4" ht="15" customHeight="1" thickBot="1">
      <c r="A7" s="79" t="s">
        <v>3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4" ht="15" customHeight="1">
      <c r="A8" s="75" t="s">
        <v>102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4" ht="15" customHeight="1">
      <c r="A9" s="75" t="s">
        <v>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4" ht="15" customHeight="1">
      <c r="A10" s="72" t="s">
        <v>6</v>
      </c>
      <c r="B10" s="68" t="s">
        <v>7</v>
      </c>
      <c r="C10" s="68" t="s">
        <v>8</v>
      </c>
      <c r="D10" s="72" t="s">
        <v>9</v>
      </c>
      <c r="E10" s="68" t="s">
        <v>10</v>
      </c>
      <c r="F10" s="68" t="s">
        <v>11</v>
      </c>
      <c r="G10" s="68" t="s">
        <v>12</v>
      </c>
      <c r="H10" s="68" t="s">
        <v>13</v>
      </c>
      <c r="I10" s="68" t="s">
        <v>14</v>
      </c>
      <c r="J10" s="68" t="s">
        <v>15</v>
      </c>
      <c r="K10" s="76" t="s">
        <v>16</v>
      </c>
      <c r="L10" s="68" t="s">
        <v>17</v>
      </c>
      <c r="M10" s="68" t="s">
        <v>18</v>
      </c>
      <c r="N10" s="68" t="s">
        <v>19</v>
      </c>
    </row>
    <row r="11" spans="1:14" ht="15" customHeight="1">
      <c r="A11" s="73"/>
      <c r="B11" s="69"/>
      <c r="C11" s="69"/>
      <c r="D11" s="73"/>
      <c r="E11" s="69"/>
      <c r="F11" s="69"/>
      <c r="G11" s="69"/>
      <c r="H11" s="69"/>
      <c r="I11" s="69"/>
      <c r="J11" s="69"/>
      <c r="K11" s="77"/>
      <c r="L11" s="69"/>
      <c r="M11" s="69"/>
      <c r="N11" s="69"/>
    </row>
    <row r="12" spans="1:14" ht="15" customHeight="1">
      <c r="A12" s="51">
        <v>1</v>
      </c>
      <c r="B12" s="52">
        <v>42782</v>
      </c>
      <c r="C12" s="51" t="s">
        <v>23</v>
      </c>
      <c r="D12" s="51" t="s">
        <v>53</v>
      </c>
      <c r="E12" s="51" t="s">
        <v>92</v>
      </c>
      <c r="F12" s="51">
        <v>272</v>
      </c>
      <c r="G12" s="51">
        <v>279</v>
      </c>
      <c r="H12" s="51">
        <v>269</v>
      </c>
      <c r="I12" s="51">
        <v>266</v>
      </c>
      <c r="J12" s="51">
        <v>263</v>
      </c>
      <c r="K12" s="51">
        <v>266</v>
      </c>
      <c r="L12" s="53">
        <v>3000</v>
      </c>
      <c r="M12" s="65">
        <f>IF(D12="BUY",(K12-F12)*(L12),(F12-K12)*(L12))</f>
        <v>18000</v>
      </c>
      <c r="N12" s="66">
        <f>M12/(L12)/F12%</f>
        <v>2.205882352941176</v>
      </c>
    </row>
    <row r="13" spans="1:14" ht="15" customHeight="1">
      <c r="A13" s="51">
        <v>2</v>
      </c>
      <c r="B13" s="52">
        <v>42775</v>
      </c>
      <c r="C13" s="51" t="s">
        <v>23</v>
      </c>
      <c r="D13" s="51" t="s">
        <v>21</v>
      </c>
      <c r="E13" s="51" t="s">
        <v>75</v>
      </c>
      <c r="F13" s="51">
        <v>163.5</v>
      </c>
      <c r="G13" s="51">
        <v>159</v>
      </c>
      <c r="H13" s="51">
        <v>166</v>
      </c>
      <c r="I13" s="51">
        <v>168.5</v>
      </c>
      <c r="J13" s="51">
        <v>169</v>
      </c>
      <c r="K13" s="51">
        <v>166</v>
      </c>
      <c r="L13" s="53">
        <v>3500</v>
      </c>
      <c r="M13" s="65">
        <f>IF(D13="BUY",(K13-F13)*(L13),(F13-K13)*(L13))</f>
        <v>8750</v>
      </c>
      <c r="N13" s="66">
        <f>M13/(L13)/F13%</f>
        <v>1.529051987767584</v>
      </c>
    </row>
    <row r="14" spans="1:14" ht="15" customHeight="1">
      <c r="A14" s="51">
        <v>3</v>
      </c>
      <c r="B14" s="52">
        <v>42773</v>
      </c>
      <c r="C14" s="51" t="s">
        <v>23</v>
      </c>
      <c r="D14" s="51" t="s">
        <v>21</v>
      </c>
      <c r="E14" s="51" t="s">
        <v>103</v>
      </c>
      <c r="F14" s="51">
        <v>118.5</v>
      </c>
      <c r="G14" s="51">
        <v>109.5</v>
      </c>
      <c r="H14" s="51">
        <v>124</v>
      </c>
      <c r="I14" s="51">
        <v>129</v>
      </c>
      <c r="J14" s="51">
        <v>134</v>
      </c>
      <c r="K14" s="51">
        <v>122</v>
      </c>
      <c r="L14" s="53">
        <v>750</v>
      </c>
      <c r="M14" s="65">
        <f>IF(D14="BUY",(K14-F14)*(L14),(F14-K14)*(L14))</f>
        <v>2625</v>
      </c>
      <c r="N14" s="66">
        <f>M14/(L14)/F14%</f>
        <v>2.9535864978902953</v>
      </c>
    </row>
    <row r="15" spans="1:14" ht="15" customHeight="1">
      <c r="A15" s="51">
        <v>4</v>
      </c>
      <c r="B15" s="52">
        <v>42773</v>
      </c>
      <c r="C15" s="51" t="s">
        <v>23</v>
      </c>
      <c r="D15" s="51" t="s">
        <v>53</v>
      </c>
      <c r="E15" s="51" t="s">
        <v>101</v>
      </c>
      <c r="F15" s="51">
        <v>442</v>
      </c>
      <c r="G15" s="51">
        <v>457</v>
      </c>
      <c r="H15" s="51">
        <v>432</v>
      </c>
      <c r="I15" s="51">
        <v>422</v>
      </c>
      <c r="J15" s="51">
        <v>412</v>
      </c>
      <c r="K15" s="51">
        <v>457</v>
      </c>
      <c r="L15" s="53">
        <v>750</v>
      </c>
      <c r="M15" s="65">
        <f>IF(D15="BUY",(K15-F15)*(L15),(F15-K15)*(L15))</f>
        <v>-11250</v>
      </c>
      <c r="N15" s="66">
        <f>M15/(L15)/F15%</f>
        <v>-3.3936651583710407</v>
      </c>
    </row>
    <row r="16" spans="1:14" ht="15" customHeight="1">
      <c r="A16" s="51">
        <v>5</v>
      </c>
      <c r="B16" s="52">
        <v>42768</v>
      </c>
      <c r="C16" s="51" t="s">
        <v>23</v>
      </c>
      <c r="D16" s="51" t="s">
        <v>53</v>
      </c>
      <c r="E16" s="51" t="s">
        <v>93</v>
      </c>
      <c r="F16" s="51">
        <v>337</v>
      </c>
      <c r="G16" s="51">
        <v>343</v>
      </c>
      <c r="H16" s="51">
        <v>333</v>
      </c>
      <c r="I16" s="51">
        <v>329</v>
      </c>
      <c r="J16" s="51">
        <v>325</v>
      </c>
      <c r="K16" s="51">
        <v>329</v>
      </c>
      <c r="L16" s="53">
        <v>2750</v>
      </c>
      <c r="M16" s="65">
        <f>IF(D16="BUY",(K16-F16)*(L16),(F16-K16)*(L16))</f>
        <v>22000</v>
      </c>
      <c r="N16" s="66">
        <f>M16/(L16)/F16%</f>
        <v>2.373887240356083</v>
      </c>
    </row>
    <row r="18" spans="1:14" ht="15" customHeight="1">
      <c r="A18" s="9" t="s">
        <v>25</v>
      </c>
      <c r="B18" s="10"/>
      <c r="C18" s="11"/>
      <c r="D18" s="12"/>
      <c r="E18" s="13"/>
      <c r="F18" s="13"/>
      <c r="G18" s="14"/>
      <c r="H18" s="15"/>
      <c r="I18" s="15"/>
      <c r="J18" s="15"/>
      <c r="K18" s="16"/>
      <c r="L18" s="17"/>
      <c r="M18" s="40"/>
      <c r="N18" s="67"/>
    </row>
    <row r="19" spans="1:12" ht="15" customHeight="1">
      <c r="A19" s="9" t="s">
        <v>26</v>
      </c>
      <c r="B19" s="19"/>
      <c r="C19" s="11"/>
      <c r="D19" s="12"/>
      <c r="E19" s="13"/>
      <c r="F19" s="13"/>
      <c r="G19" s="14"/>
      <c r="H19" s="13"/>
      <c r="I19" s="13"/>
      <c r="J19" s="13"/>
      <c r="K19" s="16"/>
      <c r="L19" s="17"/>
    </row>
    <row r="20" spans="1:14" ht="15" customHeight="1">
      <c r="A20" s="9" t="s">
        <v>26</v>
      </c>
      <c r="B20" s="19"/>
      <c r="C20" s="20"/>
      <c r="D20" s="21"/>
      <c r="E20" s="22"/>
      <c r="F20" s="22"/>
      <c r="G20" s="23"/>
      <c r="H20" s="22"/>
      <c r="I20" s="22"/>
      <c r="J20" s="22"/>
      <c r="K20" s="22"/>
      <c r="L20" s="17"/>
      <c r="M20" s="17"/>
      <c r="N20" s="17"/>
    </row>
    <row r="21" spans="1:14" ht="15" customHeight="1" thickBot="1">
      <c r="A21" s="24"/>
      <c r="B21" s="19"/>
      <c r="C21" s="22"/>
      <c r="D21" s="22"/>
      <c r="E21" s="22"/>
      <c r="F21" s="25"/>
      <c r="G21" s="26"/>
      <c r="H21" s="27" t="s">
        <v>27</v>
      </c>
      <c r="I21" s="27"/>
      <c r="J21" s="28"/>
      <c r="K21" s="28"/>
      <c r="L21" s="17"/>
      <c r="M21" s="63" t="s">
        <v>72</v>
      </c>
      <c r="N21" s="64" t="s">
        <v>68</v>
      </c>
    </row>
    <row r="22" spans="1:12" ht="15" customHeight="1">
      <c r="A22" s="24"/>
      <c r="B22" s="19"/>
      <c r="C22" s="74" t="s">
        <v>28</v>
      </c>
      <c r="D22" s="74"/>
      <c r="E22" s="29">
        <v>5</v>
      </c>
      <c r="F22" s="30">
        <v>100</v>
      </c>
      <c r="G22" s="31">
        <v>5</v>
      </c>
      <c r="H22" s="32">
        <f>G23/G22%</f>
        <v>80</v>
      </c>
      <c r="I22" s="32"/>
      <c r="J22" s="32"/>
      <c r="L22" s="17"/>
    </row>
    <row r="23" spans="1:14" ht="15" customHeight="1">
      <c r="A23" s="24"/>
      <c r="B23" s="19"/>
      <c r="C23" s="70" t="s">
        <v>29</v>
      </c>
      <c r="D23" s="70"/>
      <c r="E23" s="33">
        <v>4</v>
      </c>
      <c r="F23" s="34">
        <f>(E23/E22)*100</f>
        <v>80</v>
      </c>
      <c r="G23" s="31">
        <v>4</v>
      </c>
      <c r="H23" s="28"/>
      <c r="I23" s="28"/>
      <c r="J23" s="22"/>
      <c r="M23" s="22"/>
      <c r="N23" s="22"/>
    </row>
    <row r="24" spans="1:14" ht="15" customHeight="1">
      <c r="A24" s="35"/>
      <c r="B24" s="19"/>
      <c r="C24" s="70" t="s">
        <v>31</v>
      </c>
      <c r="D24" s="70"/>
      <c r="E24" s="33">
        <v>0</v>
      </c>
      <c r="F24" s="34">
        <f>(E24/E22)*100</f>
        <v>0</v>
      </c>
      <c r="G24" s="36"/>
      <c r="H24" s="31"/>
      <c r="I24" s="31"/>
      <c r="J24" s="22"/>
      <c r="K24" s="28"/>
      <c r="L24" s="17"/>
      <c r="M24" s="20"/>
      <c r="N24" s="20"/>
    </row>
    <row r="25" spans="1:14" ht="15" customHeight="1">
      <c r="A25" s="35"/>
      <c r="B25" s="19"/>
      <c r="C25" s="70" t="s">
        <v>32</v>
      </c>
      <c r="D25" s="70"/>
      <c r="E25" s="33">
        <v>0</v>
      </c>
      <c r="F25" s="34">
        <f>(E25/E22)*100</f>
        <v>0</v>
      </c>
      <c r="G25" s="36"/>
      <c r="H25" s="31"/>
      <c r="I25" s="31"/>
      <c r="J25" s="22"/>
      <c r="K25" s="28"/>
      <c r="L25" s="17"/>
      <c r="M25" s="17"/>
      <c r="N25" s="17"/>
    </row>
    <row r="26" spans="1:14" ht="15" customHeight="1">
      <c r="A26" s="35"/>
      <c r="B26" s="19"/>
      <c r="C26" s="70" t="s">
        <v>33</v>
      </c>
      <c r="D26" s="70"/>
      <c r="E26" s="33">
        <v>1</v>
      </c>
      <c r="F26" s="34">
        <f>(E26/E22)*100</f>
        <v>20</v>
      </c>
      <c r="G26" s="36"/>
      <c r="H26" s="22" t="s">
        <v>34</v>
      </c>
      <c r="I26" s="22"/>
      <c r="J26" s="37"/>
      <c r="K26" s="28"/>
      <c r="L26" s="17"/>
      <c r="M26" s="17"/>
      <c r="N26" s="17"/>
    </row>
    <row r="27" spans="1:14" ht="15" customHeight="1">
      <c r="A27" s="35"/>
      <c r="B27" s="19"/>
      <c r="C27" s="70" t="s">
        <v>35</v>
      </c>
      <c r="D27" s="70"/>
      <c r="E27" s="33">
        <v>0</v>
      </c>
      <c r="F27" s="34">
        <v>0</v>
      </c>
      <c r="G27" s="36"/>
      <c r="H27" s="22"/>
      <c r="I27" s="22"/>
      <c r="J27" s="37"/>
      <c r="K27" s="28"/>
      <c r="L27" s="17"/>
      <c r="M27" s="17"/>
      <c r="N27" s="17"/>
    </row>
    <row r="28" spans="1:14" ht="15" customHeight="1" thickBot="1">
      <c r="A28" s="35"/>
      <c r="B28" s="19"/>
      <c r="C28" s="71" t="s">
        <v>36</v>
      </c>
      <c r="D28" s="71"/>
      <c r="E28" s="38"/>
      <c r="F28" s="39">
        <f>(E28/E22)*100</f>
        <v>0</v>
      </c>
      <c r="G28" s="36"/>
      <c r="H28" s="22"/>
      <c r="I28" s="22"/>
      <c r="M28" s="17"/>
      <c r="N28" s="17"/>
    </row>
    <row r="29" spans="1:14" ht="15" customHeight="1">
      <c r="A29" s="41" t="s">
        <v>37</v>
      </c>
      <c r="B29" s="10"/>
      <c r="C29" s="11"/>
      <c r="D29" s="11"/>
      <c r="E29" s="13"/>
      <c r="F29" s="13"/>
      <c r="G29" s="42"/>
      <c r="H29" s="43"/>
      <c r="I29" s="43"/>
      <c r="J29" s="43"/>
      <c r="K29" s="13"/>
      <c r="L29" s="17"/>
      <c r="M29" s="40"/>
      <c r="N29" s="40"/>
    </row>
    <row r="30" spans="1:14" ht="15" customHeight="1">
      <c r="A30" s="12" t="s">
        <v>38</v>
      </c>
      <c r="B30" s="10"/>
      <c r="C30" s="44"/>
      <c r="D30" s="45"/>
      <c r="E30" s="46"/>
      <c r="F30" s="43"/>
      <c r="G30" s="42"/>
      <c r="H30" s="43"/>
      <c r="I30" s="43"/>
      <c r="J30" s="43"/>
      <c r="K30" s="13"/>
      <c r="L30" s="17"/>
      <c r="M30" s="24"/>
      <c r="N30" s="24"/>
    </row>
    <row r="31" spans="1:14" ht="15" customHeight="1">
      <c r="A31" s="12" t="s">
        <v>39</v>
      </c>
      <c r="B31" s="10"/>
      <c r="C31" s="11"/>
      <c r="D31" s="45"/>
      <c r="E31" s="46"/>
      <c r="F31" s="43"/>
      <c r="G31" s="42"/>
      <c r="H31" s="47"/>
      <c r="I31" s="47"/>
      <c r="J31" s="47"/>
      <c r="K31" s="13"/>
      <c r="L31" s="17"/>
      <c r="M31" s="17"/>
      <c r="N31" s="17"/>
    </row>
    <row r="32" spans="1:14" ht="15" customHeight="1">
      <c r="A32" s="12" t="s">
        <v>40</v>
      </c>
      <c r="B32" s="44"/>
      <c r="C32" s="11"/>
      <c r="D32" s="45"/>
      <c r="E32" s="46"/>
      <c r="F32" s="43"/>
      <c r="G32" s="48"/>
      <c r="H32" s="47"/>
      <c r="I32" s="47"/>
      <c r="J32" s="47"/>
      <c r="K32" s="13"/>
      <c r="L32" s="17"/>
      <c r="M32" s="17"/>
      <c r="N32" s="17"/>
    </row>
    <row r="33" spans="1:14" ht="15" customHeight="1">
      <c r="A33" s="12" t="s">
        <v>41</v>
      </c>
      <c r="B33" s="35"/>
      <c r="C33" s="11"/>
      <c r="D33" s="49"/>
      <c r="E33" s="43"/>
      <c r="F33" s="43"/>
      <c r="G33" s="48"/>
      <c r="H33" s="47"/>
      <c r="I33" s="47"/>
      <c r="J33" s="47"/>
      <c r="K33" s="43"/>
      <c r="L33" s="17"/>
      <c r="M33" s="17"/>
      <c r="N33" s="17"/>
    </row>
    <row r="34" ht="15" customHeight="1" thickBot="1"/>
    <row r="35" spans="1:14" ht="15" customHeight="1" thickBot="1">
      <c r="A35" s="80" t="s">
        <v>0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</row>
    <row r="36" spans="1:14" ht="15" customHeight="1" thickBot="1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</row>
    <row r="37" spans="1:14" ht="15" customHeight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</row>
    <row r="38" spans="1:14" ht="15" customHeight="1">
      <c r="A38" s="78" t="s">
        <v>1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</row>
    <row r="39" spans="1:14" ht="15" customHeight="1">
      <c r="A39" s="78" t="s">
        <v>2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</row>
    <row r="40" spans="1:14" ht="15" customHeight="1" thickBot="1">
      <c r="A40" s="79" t="s">
        <v>3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15" customHeight="1">
      <c r="A41" s="75" t="s">
        <v>97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</row>
    <row r="42" spans="1:14" ht="15" customHeight="1">
      <c r="A42" s="75" t="s">
        <v>5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</row>
    <row r="43" spans="1:14" ht="15" customHeight="1">
      <c r="A43" s="72" t="s">
        <v>6</v>
      </c>
      <c r="B43" s="68" t="s">
        <v>7</v>
      </c>
      <c r="C43" s="68" t="s">
        <v>8</v>
      </c>
      <c r="D43" s="72" t="s">
        <v>9</v>
      </c>
      <c r="E43" s="68" t="s">
        <v>10</v>
      </c>
      <c r="F43" s="68" t="s">
        <v>11</v>
      </c>
      <c r="G43" s="68" t="s">
        <v>12</v>
      </c>
      <c r="H43" s="68" t="s">
        <v>13</v>
      </c>
      <c r="I43" s="68" t="s">
        <v>14</v>
      </c>
      <c r="J43" s="68" t="s">
        <v>15</v>
      </c>
      <c r="K43" s="76" t="s">
        <v>16</v>
      </c>
      <c r="L43" s="68" t="s">
        <v>17</v>
      </c>
      <c r="M43" s="68" t="s">
        <v>18</v>
      </c>
      <c r="N43" s="68" t="s">
        <v>19</v>
      </c>
    </row>
    <row r="44" spans="1:14" ht="15" customHeight="1">
      <c r="A44" s="73"/>
      <c r="B44" s="69"/>
      <c r="C44" s="69"/>
      <c r="D44" s="73"/>
      <c r="E44" s="69"/>
      <c r="F44" s="69"/>
      <c r="G44" s="69"/>
      <c r="H44" s="69"/>
      <c r="I44" s="69"/>
      <c r="J44" s="69"/>
      <c r="K44" s="77"/>
      <c r="L44" s="69"/>
      <c r="M44" s="69"/>
      <c r="N44" s="69"/>
    </row>
    <row r="45" spans="1:14" ht="15" customHeight="1">
      <c r="A45" s="51">
        <v>1</v>
      </c>
      <c r="B45" s="52">
        <v>42764</v>
      </c>
      <c r="C45" s="51" t="s">
        <v>23</v>
      </c>
      <c r="D45" s="51" t="s">
        <v>21</v>
      </c>
      <c r="E45" s="51" t="s">
        <v>99</v>
      </c>
      <c r="F45" s="51">
        <v>520</v>
      </c>
      <c r="G45" s="51">
        <v>500</v>
      </c>
      <c r="H45" s="51">
        <v>530</v>
      </c>
      <c r="I45" s="51">
        <v>540</v>
      </c>
      <c r="J45" s="51">
        <v>550</v>
      </c>
      <c r="K45" s="51">
        <v>500</v>
      </c>
      <c r="L45" s="53">
        <v>750</v>
      </c>
      <c r="M45" s="65">
        <f>IF(D45="BUY",(K45-F45)*(L45),(F45-K45)*(L45))</f>
        <v>-15000</v>
      </c>
      <c r="N45" s="66">
        <f>M45/(L45)/F45%</f>
        <v>-3.846153846153846</v>
      </c>
    </row>
    <row r="46" spans="1:14" ht="15" customHeight="1">
      <c r="A46" s="51">
        <v>2</v>
      </c>
      <c r="B46" s="52">
        <v>42764</v>
      </c>
      <c r="C46" s="51" t="s">
        <v>23</v>
      </c>
      <c r="D46" s="51" t="s">
        <v>21</v>
      </c>
      <c r="E46" s="51" t="s">
        <v>100</v>
      </c>
      <c r="F46" s="51">
        <v>1965</v>
      </c>
      <c r="G46" s="51">
        <v>1945</v>
      </c>
      <c r="H46" s="51">
        <v>1980</v>
      </c>
      <c r="I46" s="51">
        <v>1995</v>
      </c>
      <c r="J46" s="51">
        <v>2010</v>
      </c>
      <c r="K46" s="51">
        <v>1980</v>
      </c>
      <c r="L46" s="53">
        <v>500</v>
      </c>
      <c r="M46" s="65">
        <f>IF(D46="BUY",(K46-F46)*(L46),(F46-K46)*(L46))</f>
        <v>7500</v>
      </c>
      <c r="N46" s="66">
        <f>M46/(L46)/F46%</f>
        <v>0.7633587786259542</v>
      </c>
    </row>
    <row r="47" spans="1:14" ht="15" customHeight="1">
      <c r="A47" s="51">
        <v>3</v>
      </c>
      <c r="B47" s="52">
        <v>42754</v>
      </c>
      <c r="C47" s="51" t="s">
        <v>23</v>
      </c>
      <c r="D47" s="51" t="s">
        <v>21</v>
      </c>
      <c r="E47" s="51" t="s">
        <v>99</v>
      </c>
      <c r="F47" s="51">
        <v>530</v>
      </c>
      <c r="G47" s="51">
        <v>512</v>
      </c>
      <c r="H47" s="51">
        <v>542</v>
      </c>
      <c r="I47" s="51">
        <v>554</v>
      </c>
      <c r="J47" s="51">
        <v>566</v>
      </c>
      <c r="K47" s="51">
        <v>542</v>
      </c>
      <c r="L47" s="53">
        <v>750</v>
      </c>
      <c r="M47" s="65">
        <f>IF(D47="BUY",(K47-F47)*(L47),(F47-K47)*(L47))</f>
        <v>9000</v>
      </c>
      <c r="N47" s="66">
        <f>M47/(L47)/F47%</f>
        <v>2.2641509433962264</v>
      </c>
    </row>
    <row r="48" spans="1:14" ht="15" customHeight="1">
      <c r="A48" s="51">
        <v>4</v>
      </c>
      <c r="B48" s="52">
        <v>42751</v>
      </c>
      <c r="C48" s="51" t="s">
        <v>23</v>
      </c>
      <c r="D48" s="51" t="s">
        <v>53</v>
      </c>
      <c r="E48" s="51" t="s">
        <v>92</v>
      </c>
      <c r="F48" s="51">
        <v>300</v>
      </c>
      <c r="G48" s="51">
        <v>306</v>
      </c>
      <c r="H48" s="51">
        <v>297</v>
      </c>
      <c r="I48" s="51">
        <v>294</v>
      </c>
      <c r="J48" s="51">
        <v>291</v>
      </c>
      <c r="K48" s="51">
        <v>294</v>
      </c>
      <c r="L48" s="53">
        <v>3000</v>
      </c>
      <c r="M48" s="65">
        <f>IF(D48="BUY",(K48-F48)*(L48),(F48-K48)*(L48))</f>
        <v>18000</v>
      </c>
      <c r="N48" s="66">
        <f>M48/(L48)/F48%</f>
        <v>2</v>
      </c>
    </row>
    <row r="49" spans="1:14" ht="15" customHeight="1">
      <c r="A49" s="51">
        <v>5</v>
      </c>
      <c r="B49" s="52">
        <v>42747</v>
      </c>
      <c r="C49" s="51" t="s">
        <v>23</v>
      </c>
      <c r="D49" s="51" t="s">
        <v>21</v>
      </c>
      <c r="E49" s="51" t="s">
        <v>98</v>
      </c>
      <c r="F49" s="51">
        <v>552</v>
      </c>
      <c r="G49" s="51">
        <v>538</v>
      </c>
      <c r="H49" s="51">
        <v>562</v>
      </c>
      <c r="I49" s="51">
        <v>572</v>
      </c>
      <c r="J49" s="51">
        <v>582</v>
      </c>
      <c r="K49" s="51">
        <v>582</v>
      </c>
      <c r="L49" s="53">
        <v>1500</v>
      </c>
      <c r="M49" s="65">
        <f aca="true" t="shared" si="0" ref="M49:M54">IF(D49="BUY",(K49-F49)*(L49),(F49-K49)*(L49))</f>
        <v>45000</v>
      </c>
      <c r="N49" s="66">
        <f aca="true" t="shared" si="1" ref="N49:N54">M49/(L49)/F49%</f>
        <v>5.434782608695652</v>
      </c>
    </row>
    <row r="50" spans="1:14" ht="15" customHeight="1">
      <c r="A50" s="51">
        <v>6</v>
      </c>
      <c r="B50" s="52">
        <v>42746</v>
      </c>
      <c r="C50" s="51" t="s">
        <v>23</v>
      </c>
      <c r="D50" s="51" t="s">
        <v>21</v>
      </c>
      <c r="E50" s="51" t="s">
        <v>43</v>
      </c>
      <c r="F50" s="51">
        <v>594</v>
      </c>
      <c r="G50" s="51">
        <v>578</v>
      </c>
      <c r="H50" s="51">
        <v>604</v>
      </c>
      <c r="I50" s="51">
        <v>614</v>
      </c>
      <c r="J50" s="51">
        <v>624</v>
      </c>
      <c r="K50" s="51">
        <v>578</v>
      </c>
      <c r="L50" s="53">
        <v>1100</v>
      </c>
      <c r="M50" s="65">
        <f t="shared" si="0"/>
        <v>-17600</v>
      </c>
      <c r="N50" s="66">
        <f t="shared" si="1"/>
        <v>-2.6936026936026933</v>
      </c>
    </row>
    <row r="51" spans="1:14" ht="15" customHeight="1">
      <c r="A51" s="51">
        <v>7</v>
      </c>
      <c r="B51" s="52">
        <v>42744</v>
      </c>
      <c r="C51" s="51" t="s">
        <v>23</v>
      </c>
      <c r="D51" s="51" t="s">
        <v>21</v>
      </c>
      <c r="E51" s="51" t="s">
        <v>98</v>
      </c>
      <c r="F51" s="51">
        <v>525</v>
      </c>
      <c r="G51" s="51">
        <v>508</v>
      </c>
      <c r="H51" s="51">
        <v>535</v>
      </c>
      <c r="I51" s="51">
        <v>545</v>
      </c>
      <c r="J51" s="51">
        <v>555</v>
      </c>
      <c r="K51" s="51">
        <v>535</v>
      </c>
      <c r="L51" s="53">
        <v>1500</v>
      </c>
      <c r="M51" s="65">
        <f t="shared" si="0"/>
        <v>15000</v>
      </c>
      <c r="N51" s="66">
        <f t="shared" si="1"/>
        <v>1.9047619047619047</v>
      </c>
    </row>
    <row r="52" spans="1:14" ht="15" customHeight="1">
      <c r="A52" s="51">
        <v>8</v>
      </c>
      <c r="B52" s="52">
        <v>42740</v>
      </c>
      <c r="C52" s="51" t="s">
        <v>23</v>
      </c>
      <c r="D52" s="51" t="s">
        <v>21</v>
      </c>
      <c r="E52" s="51" t="s">
        <v>57</v>
      </c>
      <c r="F52" s="51">
        <v>615</v>
      </c>
      <c r="G52" s="51">
        <v>604</v>
      </c>
      <c r="H52" s="51">
        <v>621</v>
      </c>
      <c r="I52" s="51">
        <v>627</v>
      </c>
      <c r="J52" s="51">
        <v>634</v>
      </c>
      <c r="K52" s="51">
        <v>621</v>
      </c>
      <c r="L52" s="53">
        <v>1500</v>
      </c>
      <c r="M52" s="65">
        <f t="shared" si="0"/>
        <v>9000</v>
      </c>
      <c r="N52" s="66">
        <f t="shared" si="1"/>
        <v>0.975609756097561</v>
      </c>
    </row>
    <row r="53" spans="1:14" ht="15" customHeight="1">
      <c r="A53" s="51">
        <v>9</v>
      </c>
      <c r="B53" s="52">
        <v>42740</v>
      </c>
      <c r="C53" s="51" t="s">
        <v>23</v>
      </c>
      <c r="D53" s="51" t="s">
        <v>21</v>
      </c>
      <c r="E53" s="51" t="s">
        <v>75</v>
      </c>
      <c r="F53" s="51">
        <v>200</v>
      </c>
      <c r="G53" s="51">
        <v>196.5</v>
      </c>
      <c r="H53" s="51">
        <v>202</v>
      </c>
      <c r="I53" s="51">
        <v>204</v>
      </c>
      <c r="J53" s="51">
        <v>206</v>
      </c>
      <c r="K53" s="51">
        <v>196.5</v>
      </c>
      <c r="L53" s="53">
        <v>3500</v>
      </c>
      <c r="M53" s="65">
        <f t="shared" si="0"/>
        <v>-12250</v>
      </c>
      <c r="N53" s="66">
        <f t="shared" si="1"/>
        <v>-1.75</v>
      </c>
    </row>
    <row r="54" spans="1:14" ht="15" customHeight="1">
      <c r="A54" s="51">
        <v>10</v>
      </c>
      <c r="B54" s="52">
        <v>42739</v>
      </c>
      <c r="C54" s="51" t="s">
        <v>23</v>
      </c>
      <c r="D54" s="51" t="s">
        <v>21</v>
      </c>
      <c r="E54" s="51" t="s">
        <v>96</v>
      </c>
      <c r="F54" s="51">
        <v>450</v>
      </c>
      <c r="G54" s="51">
        <v>443</v>
      </c>
      <c r="H54" s="51">
        <v>454</v>
      </c>
      <c r="I54" s="51">
        <v>458</v>
      </c>
      <c r="J54" s="51">
        <v>462</v>
      </c>
      <c r="K54" s="51">
        <v>454</v>
      </c>
      <c r="L54" s="53">
        <v>2000</v>
      </c>
      <c r="M54" s="65">
        <f t="shared" si="0"/>
        <v>8000</v>
      </c>
      <c r="N54" s="66">
        <f t="shared" si="1"/>
        <v>0.8888888888888888</v>
      </c>
    </row>
    <row r="55" spans="1:14" ht="15" customHeight="1">
      <c r="A55" s="9" t="s">
        <v>25</v>
      </c>
      <c r="B55" s="10"/>
      <c r="C55" s="11"/>
      <c r="D55" s="12"/>
      <c r="E55" s="13"/>
      <c r="F55" s="13"/>
      <c r="G55" s="14"/>
      <c r="H55" s="15"/>
      <c r="I55" s="15"/>
      <c r="J55" s="15"/>
      <c r="K55" s="16"/>
      <c r="L55" s="17"/>
      <c r="M55" s="40"/>
      <c r="N55" s="67"/>
    </row>
    <row r="56" spans="1:12" ht="15" customHeight="1">
      <c r="A56" s="9" t="s">
        <v>26</v>
      </c>
      <c r="B56" s="19"/>
      <c r="C56" s="11"/>
      <c r="D56" s="12"/>
      <c r="E56" s="13"/>
      <c r="F56" s="13"/>
      <c r="G56" s="14"/>
      <c r="H56" s="13"/>
      <c r="I56" s="13"/>
      <c r="J56" s="13"/>
      <c r="K56" s="16"/>
      <c r="L56" s="17"/>
    </row>
    <row r="57" spans="1:14" ht="15" customHeight="1">
      <c r="A57" s="9" t="s">
        <v>26</v>
      </c>
      <c r="B57" s="19"/>
      <c r="C57" s="20"/>
      <c r="D57" s="21"/>
      <c r="E57" s="22"/>
      <c r="F57" s="22"/>
      <c r="G57" s="23"/>
      <c r="H57" s="22"/>
      <c r="I57" s="22"/>
      <c r="J57" s="22"/>
      <c r="K57" s="22"/>
      <c r="L57" s="17"/>
      <c r="M57" s="17"/>
      <c r="N57" s="17"/>
    </row>
    <row r="58" spans="1:14" ht="15" customHeight="1" thickBot="1">
      <c r="A58" s="24"/>
      <c r="B58" s="19"/>
      <c r="C58" s="22"/>
      <c r="D58" s="22"/>
      <c r="E58" s="22"/>
      <c r="F58" s="25"/>
      <c r="G58" s="26"/>
      <c r="H58" s="27" t="s">
        <v>27</v>
      </c>
      <c r="I58" s="27"/>
      <c r="J58" s="28"/>
      <c r="K58" s="28"/>
      <c r="L58" s="17"/>
      <c r="M58" s="63" t="s">
        <v>72</v>
      </c>
      <c r="N58" s="64" t="s">
        <v>68</v>
      </c>
    </row>
    <row r="59" spans="1:12" ht="15" customHeight="1">
      <c r="A59" s="24"/>
      <c r="B59" s="19"/>
      <c r="C59" s="74" t="s">
        <v>28</v>
      </c>
      <c r="D59" s="74"/>
      <c r="E59" s="29">
        <v>10</v>
      </c>
      <c r="F59" s="30">
        <v>100</v>
      </c>
      <c r="G59" s="31">
        <v>10</v>
      </c>
      <c r="H59" s="32">
        <f>G60/G59%</f>
        <v>70</v>
      </c>
      <c r="I59" s="32"/>
      <c r="J59" s="32"/>
      <c r="L59" s="17"/>
    </row>
    <row r="60" spans="1:14" ht="15" customHeight="1">
      <c r="A60" s="24"/>
      <c r="B60" s="19"/>
      <c r="C60" s="70" t="s">
        <v>29</v>
      </c>
      <c r="D60" s="70"/>
      <c r="E60" s="33">
        <v>7</v>
      </c>
      <c r="F60" s="34">
        <f>(E60/E59)*100</f>
        <v>70</v>
      </c>
      <c r="G60" s="31">
        <v>7</v>
      </c>
      <c r="H60" s="28"/>
      <c r="I60" s="28"/>
      <c r="J60" s="22"/>
      <c r="K60" s="28"/>
      <c r="M60" s="22"/>
      <c r="N60" s="22"/>
    </row>
    <row r="61" spans="1:14" ht="15" customHeight="1">
      <c r="A61" s="35"/>
      <c r="B61" s="19"/>
      <c r="C61" s="70" t="s">
        <v>31</v>
      </c>
      <c r="D61" s="70"/>
      <c r="E61" s="33">
        <v>0</v>
      </c>
      <c r="F61" s="34">
        <f>(E61/E59)*100</f>
        <v>0</v>
      </c>
      <c r="G61" s="36"/>
      <c r="H61" s="31"/>
      <c r="I61" s="31"/>
      <c r="J61" s="22"/>
      <c r="K61" s="28"/>
      <c r="L61" s="17"/>
      <c r="M61" s="20"/>
      <c r="N61" s="20"/>
    </row>
    <row r="62" spans="1:14" ht="15" customHeight="1">
      <c r="A62" s="35"/>
      <c r="B62" s="19"/>
      <c r="C62" s="70" t="s">
        <v>32</v>
      </c>
      <c r="D62" s="70"/>
      <c r="E62" s="33">
        <v>0</v>
      </c>
      <c r="F62" s="34">
        <f>(E62/E59)*100</f>
        <v>0</v>
      </c>
      <c r="G62" s="36"/>
      <c r="H62" s="31"/>
      <c r="I62" s="31"/>
      <c r="J62" s="22"/>
      <c r="K62" s="28"/>
      <c r="L62" s="17"/>
      <c r="M62" s="17"/>
      <c r="N62" s="17"/>
    </row>
    <row r="63" spans="1:14" ht="15" customHeight="1">
      <c r="A63" s="35"/>
      <c r="B63" s="19"/>
      <c r="C63" s="70" t="s">
        <v>33</v>
      </c>
      <c r="D63" s="70"/>
      <c r="E63" s="33">
        <v>3</v>
      </c>
      <c r="F63" s="34">
        <f>(E63/E59)*100</f>
        <v>30</v>
      </c>
      <c r="G63" s="36"/>
      <c r="H63" s="22" t="s">
        <v>34</v>
      </c>
      <c r="I63" s="22"/>
      <c r="J63" s="37"/>
      <c r="K63" s="28"/>
      <c r="L63" s="17"/>
      <c r="M63" s="17"/>
      <c r="N63" s="17"/>
    </row>
    <row r="64" spans="1:14" ht="15" customHeight="1">
      <c r="A64" s="35"/>
      <c r="B64" s="19"/>
      <c r="C64" s="70" t="s">
        <v>35</v>
      </c>
      <c r="D64" s="70"/>
      <c r="E64" s="33">
        <v>0</v>
      </c>
      <c r="F64" s="34">
        <v>0</v>
      </c>
      <c r="G64" s="36"/>
      <c r="H64" s="22"/>
      <c r="I64" s="22"/>
      <c r="J64" s="37"/>
      <c r="K64" s="28"/>
      <c r="L64" s="17"/>
      <c r="M64" s="17"/>
      <c r="N64" s="17"/>
    </row>
    <row r="65" spans="1:14" ht="15" customHeight="1" thickBot="1">
      <c r="A65" s="35"/>
      <c r="B65" s="19"/>
      <c r="C65" s="71" t="s">
        <v>36</v>
      </c>
      <c r="D65" s="71"/>
      <c r="E65" s="38"/>
      <c r="F65" s="39">
        <f>(E65/E59)*100</f>
        <v>0</v>
      </c>
      <c r="G65" s="36"/>
      <c r="H65" s="22"/>
      <c r="I65" s="22"/>
      <c r="M65" s="17"/>
      <c r="N65" s="17"/>
    </row>
    <row r="66" spans="1:14" ht="15" customHeight="1">
      <c r="A66" s="41" t="s">
        <v>37</v>
      </c>
      <c r="B66" s="10"/>
      <c r="C66" s="11"/>
      <c r="D66" s="11"/>
      <c r="E66" s="13"/>
      <c r="F66" s="13"/>
      <c r="G66" s="42"/>
      <c r="H66" s="43"/>
      <c r="I66" s="43"/>
      <c r="J66" s="43"/>
      <c r="K66" s="13"/>
      <c r="L66" s="17"/>
      <c r="M66" s="40"/>
      <c r="N66" s="40"/>
    </row>
    <row r="67" spans="1:14" ht="15" customHeight="1">
      <c r="A67" s="12" t="s">
        <v>38</v>
      </c>
      <c r="B67" s="10"/>
      <c r="C67" s="44"/>
      <c r="D67" s="45"/>
      <c r="E67" s="46"/>
      <c r="F67" s="43"/>
      <c r="G67" s="42"/>
      <c r="H67" s="43"/>
      <c r="I67" s="43"/>
      <c r="J67" s="43"/>
      <c r="K67" s="13"/>
      <c r="L67" s="17"/>
      <c r="M67" s="24"/>
      <c r="N67" s="24"/>
    </row>
    <row r="68" spans="1:14" ht="15" customHeight="1">
      <c r="A68" s="12" t="s">
        <v>39</v>
      </c>
      <c r="B68" s="10"/>
      <c r="C68" s="11"/>
      <c r="D68" s="45"/>
      <c r="E68" s="46"/>
      <c r="F68" s="43"/>
      <c r="G68" s="42"/>
      <c r="H68" s="47"/>
      <c r="I68" s="47"/>
      <c r="J68" s="47"/>
      <c r="K68" s="13"/>
      <c r="L68" s="17"/>
      <c r="M68" s="17"/>
      <c r="N68" s="17"/>
    </row>
    <row r="69" spans="1:14" ht="15" customHeight="1">
      <c r="A69" s="12" t="s">
        <v>40</v>
      </c>
      <c r="B69" s="44"/>
      <c r="C69" s="11"/>
      <c r="D69" s="45"/>
      <c r="E69" s="46"/>
      <c r="F69" s="43"/>
      <c r="G69" s="48"/>
      <c r="H69" s="47"/>
      <c r="I69" s="47"/>
      <c r="J69" s="47"/>
      <c r="K69" s="13"/>
      <c r="L69" s="17"/>
      <c r="M69" s="17"/>
      <c r="N69" s="17"/>
    </row>
    <row r="70" spans="1:14" ht="15" customHeight="1" thickBot="1">
      <c r="A70" s="12" t="s">
        <v>41</v>
      </c>
      <c r="B70" s="35"/>
      <c r="C70" s="11"/>
      <c r="D70" s="49"/>
      <c r="E70" s="43"/>
      <c r="F70" s="43"/>
      <c r="G70" s="48"/>
      <c r="H70" s="47"/>
      <c r="I70" s="47"/>
      <c r="J70" s="47"/>
      <c r="K70" s="43"/>
      <c r="L70" s="17"/>
      <c r="M70" s="17"/>
      <c r="N70" s="17"/>
    </row>
    <row r="71" spans="1:14" ht="15" customHeight="1" thickBot="1">
      <c r="A71" s="80" t="s">
        <v>0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</row>
    <row r="72" spans="1:14" ht="15" customHeight="1" thickBot="1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</row>
    <row r="73" spans="1:14" ht="15" customHeight="1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</row>
    <row r="74" spans="1:14" ht="15" customHeight="1">
      <c r="A74" s="78" t="s">
        <v>1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</row>
    <row r="75" spans="1:14" ht="15" customHeight="1">
      <c r="A75" s="78" t="s">
        <v>2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</row>
    <row r="76" spans="1:14" ht="15" customHeight="1" thickBot="1">
      <c r="A76" s="79" t="s">
        <v>3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</row>
    <row r="77" spans="1:14" ht="15" customHeight="1">
      <c r="A77" s="75" t="s">
        <v>90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</row>
    <row r="78" spans="1:14" ht="15" customHeight="1">
      <c r="A78" s="75" t="s">
        <v>5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</row>
    <row r="79" spans="1:14" ht="15" customHeight="1">
      <c r="A79" s="72" t="s">
        <v>6</v>
      </c>
      <c r="B79" s="68" t="s">
        <v>7</v>
      </c>
      <c r="C79" s="68" t="s">
        <v>8</v>
      </c>
      <c r="D79" s="72" t="s">
        <v>9</v>
      </c>
      <c r="E79" s="68" t="s">
        <v>10</v>
      </c>
      <c r="F79" s="68" t="s">
        <v>11</v>
      </c>
      <c r="G79" s="68" t="s">
        <v>12</v>
      </c>
      <c r="H79" s="68" t="s">
        <v>13</v>
      </c>
      <c r="I79" s="68" t="s">
        <v>14</v>
      </c>
      <c r="J79" s="68" t="s">
        <v>15</v>
      </c>
      <c r="K79" s="76" t="s">
        <v>16</v>
      </c>
      <c r="L79" s="68" t="s">
        <v>17</v>
      </c>
      <c r="M79" s="68" t="s">
        <v>18</v>
      </c>
      <c r="N79" s="68" t="s">
        <v>19</v>
      </c>
    </row>
    <row r="80" spans="1:14" ht="15" customHeight="1">
      <c r="A80" s="73"/>
      <c r="B80" s="69"/>
      <c r="C80" s="69"/>
      <c r="D80" s="73"/>
      <c r="E80" s="69"/>
      <c r="F80" s="69"/>
      <c r="G80" s="69"/>
      <c r="H80" s="69"/>
      <c r="I80" s="69"/>
      <c r="J80" s="69"/>
      <c r="K80" s="77"/>
      <c r="L80" s="69"/>
      <c r="M80" s="69"/>
      <c r="N80" s="69"/>
    </row>
    <row r="81" spans="1:14" ht="15.75" customHeight="1">
      <c r="A81" s="51">
        <v>1</v>
      </c>
      <c r="B81" s="52">
        <v>43098</v>
      </c>
      <c r="C81" s="51" t="s">
        <v>23</v>
      </c>
      <c r="D81" s="51" t="s">
        <v>21</v>
      </c>
      <c r="E81" s="51" t="s">
        <v>84</v>
      </c>
      <c r="F81" s="51">
        <v>432</v>
      </c>
      <c r="G81" s="51">
        <v>424</v>
      </c>
      <c r="H81" s="51">
        <v>437</v>
      </c>
      <c r="I81" s="51">
        <v>442</v>
      </c>
      <c r="J81" s="51">
        <v>447</v>
      </c>
      <c r="K81" s="51">
        <v>437</v>
      </c>
      <c r="L81" s="53">
        <v>1500</v>
      </c>
      <c r="M81" s="65">
        <f>IF(D81="BUY",(K81-F81)*(L81),(F81-K81)*(L81))</f>
        <v>7500</v>
      </c>
      <c r="N81" s="66">
        <f>M81/(L81)/F81%</f>
        <v>1.1574074074074074</v>
      </c>
    </row>
    <row r="82" spans="1:14" ht="15.75" customHeight="1">
      <c r="A82" s="51">
        <v>2</v>
      </c>
      <c r="B82" s="52">
        <v>43095</v>
      </c>
      <c r="C82" s="51" t="s">
        <v>23</v>
      </c>
      <c r="D82" s="51" t="s">
        <v>21</v>
      </c>
      <c r="E82" s="51" t="s">
        <v>95</v>
      </c>
      <c r="F82" s="51">
        <v>316.5</v>
      </c>
      <c r="G82" s="51">
        <v>302</v>
      </c>
      <c r="H82" s="51">
        <v>325</v>
      </c>
      <c r="I82" s="51">
        <v>333</v>
      </c>
      <c r="J82" s="51">
        <v>341</v>
      </c>
      <c r="K82" s="51">
        <v>316.5</v>
      </c>
      <c r="L82" s="53">
        <v>1750</v>
      </c>
      <c r="M82" s="65">
        <f>IF(D82="BUY",(K82-F82)*(L82),(F82-K82)*(L82))</f>
        <v>0</v>
      </c>
      <c r="N82" s="66">
        <f>M82/(L82)/F82%</f>
        <v>0</v>
      </c>
    </row>
    <row r="83" spans="1:14" ht="15.75" customHeight="1">
      <c r="A83" s="51">
        <v>3</v>
      </c>
      <c r="B83" s="52">
        <v>43091</v>
      </c>
      <c r="C83" s="51" t="s">
        <v>23</v>
      </c>
      <c r="D83" s="51" t="s">
        <v>21</v>
      </c>
      <c r="E83" s="51" t="s">
        <v>94</v>
      </c>
      <c r="F83" s="51">
        <v>2655</v>
      </c>
      <c r="G83" s="51">
        <v>2570</v>
      </c>
      <c r="H83" s="51">
        <v>2705</v>
      </c>
      <c r="I83" s="51">
        <v>2750</v>
      </c>
      <c r="J83" s="51">
        <v>2800</v>
      </c>
      <c r="K83" s="51">
        <v>2630</v>
      </c>
      <c r="L83" s="53">
        <v>250</v>
      </c>
      <c r="M83" s="65">
        <f>IF(D83="BUY",(K83-F83)*(L83),(F83-K83)*(L83))</f>
        <v>-6250</v>
      </c>
      <c r="N83" s="66">
        <f>M83/(L83)/F83%</f>
        <v>-0.9416195856873822</v>
      </c>
    </row>
    <row r="84" spans="1:14" ht="15" customHeight="1">
      <c r="A84" s="51">
        <v>4</v>
      </c>
      <c r="B84" s="52">
        <v>43089</v>
      </c>
      <c r="C84" s="51" t="s">
        <v>23</v>
      </c>
      <c r="D84" s="51" t="s">
        <v>21</v>
      </c>
      <c r="E84" s="51" t="s">
        <v>93</v>
      </c>
      <c r="F84" s="51">
        <v>316.2</v>
      </c>
      <c r="G84" s="51">
        <v>311</v>
      </c>
      <c r="H84" s="51">
        <v>319</v>
      </c>
      <c r="I84" s="51">
        <v>322</v>
      </c>
      <c r="J84" s="51">
        <v>325</v>
      </c>
      <c r="K84" s="51">
        <v>319</v>
      </c>
      <c r="L84" s="53">
        <v>2750</v>
      </c>
      <c r="M84" s="65">
        <f>IF(D84="BUY",(K84-F84)*(L84),(F84-K84)*(L84))</f>
        <v>7700.000000000031</v>
      </c>
      <c r="N84" s="66">
        <f>M84/(L84)/F84%</f>
        <v>0.8855154965211928</v>
      </c>
    </row>
    <row r="85" spans="1:14" ht="15" customHeight="1">
      <c r="A85" s="51">
        <v>5</v>
      </c>
      <c r="B85" s="52">
        <v>43087</v>
      </c>
      <c r="C85" s="51" t="s">
        <v>23</v>
      </c>
      <c r="D85" s="51" t="s">
        <v>21</v>
      </c>
      <c r="E85" s="51" t="s">
        <v>92</v>
      </c>
      <c r="F85" s="51">
        <v>322</v>
      </c>
      <c r="G85" s="51">
        <v>317</v>
      </c>
      <c r="H85" s="51">
        <v>325</v>
      </c>
      <c r="I85" s="51">
        <v>328</v>
      </c>
      <c r="J85" s="51">
        <v>331</v>
      </c>
      <c r="K85" s="51">
        <v>324.5</v>
      </c>
      <c r="L85" s="53">
        <v>3000</v>
      </c>
      <c r="M85" s="65">
        <f aca="true" t="shared" si="2" ref="M85:M91">IF(D85="BUY",(K85-F85)*(L85),(F85-K85)*(L85))</f>
        <v>7500</v>
      </c>
      <c r="N85" s="66">
        <f aca="true" t="shared" si="3" ref="N85:N91">M85/(L85)/F85%</f>
        <v>0.7763975155279502</v>
      </c>
    </row>
    <row r="86" spans="1:14" ht="15" customHeight="1">
      <c r="A86" s="51">
        <v>6</v>
      </c>
      <c r="B86" s="52">
        <v>43082</v>
      </c>
      <c r="C86" s="51" t="s">
        <v>23</v>
      </c>
      <c r="D86" s="51" t="s">
        <v>21</v>
      </c>
      <c r="E86" s="51" t="s">
        <v>80</v>
      </c>
      <c r="F86" s="51">
        <v>695</v>
      </c>
      <c r="G86" s="51">
        <v>679</v>
      </c>
      <c r="H86" s="51">
        <v>705</v>
      </c>
      <c r="I86" s="51">
        <v>715</v>
      </c>
      <c r="J86" s="51">
        <v>725</v>
      </c>
      <c r="K86" s="51">
        <v>715</v>
      </c>
      <c r="L86" s="53">
        <v>1000</v>
      </c>
      <c r="M86" s="65">
        <f t="shared" si="2"/>
        <v>20000</v>
      </c>
      <c r="N86" s="66">
        <f t="shared" si="3"/>
        <v>2.8776978417266186</v>
      </c>
    </row>
    <row r="87" spans="1:14" ht="15" customHeight="1">
      <c r="A87" s="51">
        <v>7</v>
      </c>
      <c r="B87" s="52">
        <v>43077</v>
      </c>
      <c r="C87" s="51" t="s">
        <v>23</v>
      </c>
      <c r="D87" s="51" t="s">
        <v>21</v>
      </c>
      <c r="E87" s="51" t="s">
        <v>80</v>
      </c>
      <c r="F87" s="51">
        <v>695</v>
      </c>
      <c r="G87" s="51">
        <v>678</v>
      </c>
      <c r="H87" s="51">
        <v>705</v>
      </c>
      <c r="I87" s="51">
        <v>715</v>
      </c>
      <c r="J87" s="51">
        <v>725</v>
      </c>
      <c r="K87" s="51">
        <v>715</v>
      </c>
      <c r="L87" s="53">
        <v>1000</v>
      </c>
      <c r="M87" s="65">
        <f t="shared" si="2"/>
        <v>20000</v>
      </c>
      <c r="N87" s="66">
        <f t="shared" si="3"/>
        <v>2.8776978417266186</v>
      </c>
    </row>
    <row r="88" spans="1:14" ht="15" customHeight="1">
      <c r="A88" s="51">
        <v>8</v>
      </c>
      <c r="B88" s="52">
        <v>43076</v>
      </c>
      <c r="C88" s="51" t="s">
        <v>23</v>
      </c>
      <c r="D88" s="51" t="s">
        <v>21</v>
      </c>
      <c r="E88" s="51" t="s">
        <v>84</v>
      </c>
      <c r="F88" s="51">
        <v>406</v>
      </c>
      <c r="G88" s="51">
        <v>392</v>
      </c>
      <c r="H88" s="51">
        <v>414</v>
      </c>
      <c r="I88" s="51">
        <v>422</v>
      </c>
      <c r="J88" s="51">
        <v>430</v>
      </c>
      <c r="K88" s="51">
        <v>414</v>
      </c>
      <c r="L88" s="53">
        <v>1500</v>
      </c>
      <c r="M88" s="65">
        <f t="shared" si="2"/>
        <v>12000</v>
      </c>
      <c r="N88" s="66">
        <f t="shared" si="3"/>
        <v>1.9704433497536948</v>
      </c>
    </row>
    <row r="89" spans="1:14" ht="15" customHeight="1">
      <c r="A89" s="51">
        <v>9</v>
      </c>
      <c r="B89" s="52">
        <v>43075</v>
      </c>
      <c r="C89" s="51" t="s">
        <v>23</v>
      </c>
      <c r="D89" s="51" t="s">
        <v>21</v>
      </c>
      <c r="E89" s="51" t="s">
        <v>67</v>
      </c>
      <c r="F89" s="51">
        <v>8570</v>
      </c>
      <c r="G89" s="51">
        <v>8250</v>
      </c>
      <c r="H89" s="51">
        <v>8720</v>
      </c>
      <c r="I89" s="51">
        <v>8870</v>
      </c>
      <c r="J89" s="51">
        <v>9020</v>
      </c>
      <c r="K89" s="51">
        <v>8870</v>
      </c>
      <c r="L89" s="53">
        <v>75</v>
      </c>
      <c r="M89" s="65">
        <f t="shared" si="2"/>
        <v>22500</v>
      </c>
      <c r="N89" s="66">
        <f t="shared" si="3"/>
        <v>3.500583430571762</v>
      </c>
    </row>
    <row r="90" spans="1:14" ht="15" customHeight="1">
      <c r="A90" s="51">
        <v>10</v>
      </c>
      <c r="B90" s="52">
        <v>43074</v>
      </c>
      <c r="C90" s="51" t="s">
        <v>23</v>
      </c>
      <c r="D90" s="51" t="s">
        <v>21</v>
      </c>
      <c r="E90" s="51" t="s">
        <v>91</v>
      </c>
      <c r="F90" s="51">
        <v>733</v>
      </c>
      <c r="G90" s="51">
        <v>722</v>
      </c>
      <c r="H90" s="51">
        <v>740</v>
      </c>
      <c r="I90" s="51">
        <v>747</v>
      </c>
      <c r="J90" s="51">
        <v>755</v>
      </c>
      <c r="K90" s="51">
        <v>740</v>
      </c>
      <c r="L90" s="53">
        <v>1000</v>
      </c>
      <c r="M90" s="65">
        <f t="shared" si="2"/>
        <v>7000</v>
      </c>
      <c r="N90" s="66">
        <f t="shared" si="3"/>
        <v>0.9549795361527967</v>
      </c>
    </row>
    <row r="91" spans="1:14" ht="15" customHeight="1">
      <c r="A91" s="51">
        <v>11</v>
      </c>
      <c r="B91" s="52">
        <v>43073</v>
      </c>
      <c r="C91" s="51" t="s">
        <v>23</v>
      </c>
      <c r="D91" s="51" t="s">
        <v>21</v>
      </c>
      <c r="E91" s="51" t="s">
        <v>89</v>
      </c>
      <c r="F91" s="51">
        <v>504</v>
      </c>
      <c r="G91" s="51">
        <v>489</v>
      </c>
      <c r="H91" s="51">
        <v>512</v>
      </c>
      <c r="I91" s="51">
        <v>520</v>
      </c>
      <c r="J91" s="51">
        <v>528</v>
      </c>
      <c r="K91" s="51">
        <v>512</v>
      </c>
      <c r="L91" s="53">
        <v>1800</v>
      </c>
      <c r="M91" s="65">
        <f t="shared" si="2"/>
        <v>14400</v>
      </c>
      <c r="N91" s="66">
        <f t="shared" si="3"/>
        <v>1.5873015873015872</v>
      </c>
    </row>
    <row r="92" spans="1:14" ht="15" customHeight="1">
      <c r="A92" s="9" t="s">
        <v>25</v>
      </c>
      <c r="B92" s="10"/>
      <c r="C92" s="11"/>
      <c r="D92" s="12"/>
      <c r="E92" s="13"/>
      <c r="F92" s="13"/>
      <c r="G92" s="14"/>
      <c r="H92" s="15"/>
      <c r="I92" s="15"/>
      <c r="J92" s="15"/>
      <c r="K92" s="16"/>
      <c r="L92" s="17"/>
      <c r="M92" s="40"/>
      <c r="N92" s="67"/>
    </row>
    <row r="93" spans="1:12" ht="15" customHeight="1">
      <c r="A93" s="9" t="s">
        <v>26</v>
      </c>
      <c r="B93" s="19"/>
      <c r="C93" s="11"/>
      <c r="D93" s="12"/>
      <c r="E93" s="13"/>
      <c r="F93" s="13"/>
      <c r="G93" s="14"/>
      <c r="H93" s="13"/>
      <c r="I93" s="13"/>
      <c r="J93" s="13"/>
      <c r="K93" s="16"/>
      <c r="L93" s="17"/>
    </row>
    <row r="94" spans="1:14" ht="15" customHeight="1">
      <c r="A94" s="9" t="s">
        <v>26</v>
      </c>
      <c r="B94" s="19"/>
      <c r="C94" s="20"/>
      <c r="D94" s="21"/>
      <c r="E94" s="22"/>
      <c r="F94" s="22"/>
      <c r="G94" s="23"/>
      <c r="H94" s="22"/>
      <c r="I94" s="22"/>
      <c r="J94" s="22"/>
      <c r="K94" s="22"/>
      <c r="L94" s="17"/>
      <c r="M94" s="17"/>
      <c r="N94" s="17"/>
    </row>
    <row r="95" spans="1:14" ht="15" customHeight="1" thickBot="1">
      <c r="A95" s="24"/>
      <c r="B95" s="19"/>
      <c r="C95" s="22"/>
      <c r="D95" s="22"/>
      <c r="E95" s="22"/>
      <c r="F95" s="25"/>
      <c r="G95" s="26"/>
      <c r="H95" s="27" t="s">
        <v>27</v>
      </c>
      <c r="I95" s="27"/>
      <c r="J95" s="28"/>
      <c r="K95" s="28"/>
      <c r="L95" s="17"/>
      <c r="M95" s="63" t="s">
        <v>72</v>
      </c>
      <c r="N95" s="64" t="s">
        <v>68</v>
      </c>
    </row>
    <row r="96" spans="1:12" ht="15" customHeight="1">
      <c r="A96" s="24"/>
      <c r="B96" s="19"/>
      <c r="C96" s="74" t="s">
        <v>28</v>
      </c>
      <c r="D96" s="74"/>
      <c r="E96" s="29">
        <v>11</v>
      </c>
      <c r="F96" s="30">
        <v>100</v>
      </c>
      <c r="G96" s="31">
        <v>11</v>
      </c>
      <c r="H96" s="32">
        <f>G97/G96%</f>
        <v>81.81818181818181</v>
      </c>
      <c r="I96" s="32"/>
      <c r="J96" s="32"/>
      <c r="L96" s="17"/>
    </row>
    <row r="97" spans="1:14" ht="15" customHeight="1">
      <c r="A97" s="24"/>
      <c r="B97" s="19"/>
      <c r="C97" s="70" t="s">
        <v>29</v>
      </c>
      <c r="D97" s="70"/>
      <c r="E97" s="33">
        <v>9</v>
      </c>
      <c r="F97" s="34">
        <f>(E97/E96)*100</f>
        <v>81.81818181818183</v>
      </c>
      <c r="G97" s="31">
        <v>9</v>
      </c>
      <c r="H97" s="28"/>
      <c r="I97" s="28"/>
      <c r="J97" s="22"/>
      <c r="K97" s="28"/>
      <c r="M97" s="22"/>
      <c r="N97" s="22"/>
    </row>
    <row r="98" spans="1:14" ht="15" customHeight="1">
      <c r="A98" s="35"/>
      <c r="B98" s="19"/>
      <c r="C98" s="70" t="s">
        <v>31</v>
      </c>
      <c r="D98" s="70"/>
      <c r="E98" s="33">
        <v>0</v>
      </c>
      <c r="F98" s="34">
        <f>(E98/E96)*100</f>
        <v>0</v>
      </c>
      <c r="G98" s="36"/>
      <c r="H98" s="31"/>
      <c r="I98" s="31"/>
      <c r="J98" s="22"/>
      <c r="K98" s="28"/>
      <c r="L98" s="17"/>
      <c r="M98" s="20"/>
      <c r="N98" s="20"/>
    </row>
    <row r="99" spans="1:14" ht="15" customHeight="1">
      <c r="A99" s="35"/>
      <c r="B99" s="19"/>
      <c r="C99" s="70" t="s">
        <v>32</v>
      </c>
      <c r="D99" s="70"/>
      <c r="E99" s="33">
        <v>1</v>
      </c>
      <c r="F99" s="34">
        <f>(E99/E96)*100</f>
        <v>9.090909090909092</v>
      </c>
      <c r="G99" s="36"/>
      <c r="H99" s="31"/>
      <c r="I99" s="31"/>
      <c r="J99" s="22"/>
      <c r="K99" s="28"/>
      <c r="L99" s="17"/>
      <c r="M99" s="17"/>
      <c r="N99" s="17"/>
    </row>
    <row r="100" spans="1:14" ht="15" customHeight="1">
      <c r="A100" s="35"/>
      <c r="B100" s="19"/>
      <c r="C100" s="70" t="s">
        <v>33</v>
      </c>
      <c r="D100" s="70"/>
      <c r="E100" s="33">
        <v>0</v>
      </c>
      <c r="F100" s="34">
        <f>(E100/E96)*100</f>
        <v>0</v>
      </c>
      <c r="G100" s="36"/>
      <c r="H100" s="22" t="s">
        <v>34</v>
      </c>
      <c r="I100" s="22"/>
      <c r="J100" s="37"/>
      <c r="K100" s="28"/>
      <c r="L100" s="17"/>
      <c r="M100" s="17"/>
      <c r="N100" s="17"/>
    </row>
    <row r="101" spans="1:14" ht="15" customHeight="1">
      <c r="A101" s="35"/>
      <c r="B101" s="19"/>
      <c r="C101" s="70" t="s">
        <v>35</v>
      </c>
      <c r="D101" s="70"/>
      <c r="E101" s="33">
        <v>1</v>
      </c>
      <c r="F101" s="34">
        <v>0</v>
      </c>
      <c r="G101" s="36"/>
      <c r="H101" s="22"/>
      <c r="I101" s="22"/>
      <c r="J101" s="37"/>
      <c r="K101" s="28"/>
      <c r="L101" s="17"/>
      <c r="M101" s="17"/>
      <c r="N101" s="17"/>
    </row>
    <row r="102" spans="1:14" ht="15" customHeight="1" thickBot="1">
      <c r="A102" s="35"/>
      <c r="B102" s="19"/>
      <c r="C102" s="71" t="s">
        <v>36</v>
      </c>
      <c r="D102" s="71"/>
      <c r="E102" s="38"/>
      <c r="F102" s="39">
        <f>(E102/E96)*100</f>
        <v>0</v>
      </c>
      <c r="G102" s="36"/>
      <c r="H102" s="22"/>
      <c r="I102" s="22"/>
      <c r="M102" s="17"/>
      <c r="N102" s="17"/>
    </row>
    <row r="103" spans="1:14" ht="15" customHeight="1">
      <c r="A103" s="41" t="s">
        <v>37</v>
      </c>
      <c r="B103" s="10"/>
      <c r="C103" s="11"/>
      <c r="D103" s="11"/>
      <c r="E103" s="13"/>
      <c r="F103" s="13"/>
      <c r="G103" s="42"/>
      <c r="H103" s="43"/>
      <c r="I103" s="43"/>
      <c r="J103" s="43"/>
      <c r="K103" s="13"/>
      <c r="L103" s="17"/>
      <c r="M103" s="40"/>
      <c r="N103" s="40"/>
    </row>
    <row r="104" spans="1:14" ht="15" customHeight="1">
      <c r="A104" s="12" t="s">
        <v>38</v>
      </c>
      <c r="B104" s="10"/>
      <c r="C104" s="44"/>
      <c r="D104" s="45"/>
      <c r="E104" s="46"/>
      <c r="F104" s="43"/>
      <c r="G104" s="42"/>
      <c r="H104" s="43"/>
      <c r="I104" s="43"/>
      <c r="J104" s="43"/>
      <c r="K104" s="13"/>
      <c r="L104" s="17"/>
      <c r="M104" s="24"/>
      <c r="N104" s="24"/>
    </row>
    <row r="105" spans="1:14" ht="15" customHeight="1">
      <c r="A105" s="12" t="s">
        <v>39</v>
      </c>
      <c r="B105" s="10"/>
      <c r="C105" s="11"/>
      <c r="D105" s="45"/>
      <c r="E105" s="46"/>
      <c r="F105" s="43"/>
      <c r="G105" s="42"/>
      <c r="H105" s="47"/>
      <c r="I105" s="47"/>
      <c r="J105" s="47"/>
      <c r="K105" s="13"/>
      <c r="L105" s="17"/>
      <c r="M105" s="17"/>
      <c r="N105" s="17"/>
    </row>
    <row r="106" spans="1:14" ht="15" customHeight="1">
      <c r="A106" s="12" t="s">
        <v>40</v>
      </c>
      <c r="B106" s="44"/>
      <c r="C106" s="11"/>
      <c r="D106" s="45"/>
      <c r="E106" s="46"/>
      <c r="F106" s="43"/>
      <c r="G106" s="48"/>
      <c r="H106" s="47"/>
      <c r="I106" s="47"/>
      <c r="J106" s="47"/>
      <c r="K106" s="13"/>
      <c r="L106" s="17"/>
      <c r="M106" s="17"/>
      <c r="N106" s="17"/>
    </row>
    <row r="107" spans="1:14" ht="15" customHeight="1" thickBot="1">
      <c r="A107" s="12" t="s">
        <v>41</v>
      </c>
      <c r="B107" s="35"/>
      <c r="C107" s="11"/>
      <c r="D107" s="49"/>
      <c r="E107" s="43"/>
      <c r="F107" s="43"/>
      <c r="G107" s="48"/>
      <c r="H107" s="47"/>
      <c r="I107" s="47"/>
      <c r="J107" s="47"/>
      <c r="K107" s="43"/>
      <c r="L107" s="17"/>
      <c r="M107" s="17"/>
      <c r="N107" s="17"/>
    </row>
    <row r="108" spans="1:14" ht="15" customHeight="1" thickBot="1">
      <c r="A108" s="80" t="s">
        <v>0</v>
      </c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</row>
    <row r="109" spans="1:14" ht="15" customHeight="1" thickBot="1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</row>
    <row r="110" spans="1:14" ht="15" customHeight="1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</row>
    <row r="111" spans="1:14" ht="15" customHeight="1">
      <c r="A111" s="78" t="s">
        <v>1</v>
      </c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</row>
    <row r="112" spans="1:14" ht="15" customHeight="1">
      <c r="A112" s="78" t="s">
        <v>2</v>
      </c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</row>
    <row r="113" spans="1:14" ht="15" customHeight="1" thickBot="1">
      <c r="A113" s="79" t="s">
        <v>3</v>
      </c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</row>
    <row r="114" spans="1:14" ht="15" customHeight="1">
      <c r="A114" s="75" t="s">
        <v>83</v>
      </c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</row>
    <row r="115" spans="1:14" ht="15" customHeight="1">
      <c r="A115" s="75" t="s">
        <v>5</v>
      </c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</row>
    <row r="116" spans="1:14" ht="15" customHeight="1">
      <c r="A116" s="72" t="s">
        <v>6</v>
      </c>
      <c r="B116" s="68" t="s">
        <v>7</v>
      </c>
      <c r="C116" s="68" t="s">
        <v>8</v>
      </c>
      <c r="D116" s="72" t="s">
        <v>9</v>
      </c>
      <c r="E116" s="68" t="s">
        <v>10</v>
      </c>
      <c r="F116" s="68" t="s">
        <v>11</v>
      </c>
      <c r="G116" s="68" t="s">
        <v>12</v>
      </c>
      <c r="H116" s="68" t="s">
        <v>13</v>
      </c>
      <c r="I116" s="68" t="s">
        <v>14</v>
      </c>
      <c r="J116" s="68" t="s">
        <v>15</v>
      </c>
      <c r="K116" s="76" t="s">
        <v>16</v>
      </c>
      <c r="L116" s="68" t="s">
        <v>17</v>
      </c>
      <c r="M116" s="68" t="s">
        <v>18</v>
      </c>
      <c r="N116" s="68" t="s">
        <v>19</v>
      </c>
    </row>
    <row r="117" spans="1:14" ht="15" customHeight="1">
      <c r="A117" s="73"/>
      <c r="B117" s="69"/>
      <c r="C117" s="69"/>
      <c r="D117" s="73"/>
      <c r="E117" s="69"/>
      <c r="F117" s="69"/>
      <c r="G117" s="69"/>
      <c r="H117" s="69"/>
      <c r="I117" s="69"/>
      <c r="J117" s="69"/>
      <c r="K117" s="77"/>
      <c r="L117" s="69"/>
      <c r="M117" s="69"/>
      <c r="N117" s="69"/>
    </row>
    <row r="118" spans="1:14" ht="15" customHeight="1">
      <c r="A118" s="51">
        <v>1</v>
      </c>
      <c r="B118" s="52">
        <v>43067</v>
      </c>
      <c r="C118" s="51" t="s">
        <v>23</v>
      </c>
      <c r="D118" s="51" t="s">
        <v>21</v>
      </c>
      <c r="E118" s="51" t="s">
        <v>80</v>
      </c>
      <c r="F118" s="51">
        <v>713</v>
      </c>
      <c r="G118" s="51">
        <v>703</v>
      </c>
      <c r="H118" s="51">
        <v>718</v>
      </c>
      <c r="I118" s="51">
        <v>723</v>
      </c>
      <c r="J118" s="51">
        <v>728</v>
      </c>
      <c r="K118" s="51">
        <v>703</v>
      </c>
      <c r="L118" s="53">
        <v>2000</v>
      </c>
      <c r="M118" s="65">
        <f aca="true" t="shared" si="4" ref="M118:M125">IF(D118="BUY",(K118-F118)*(L118),(F118-K118)*(L118))</f>
        <v>-20000</v>
      </c>
      <c r="N118" s="66">
        <f aca="true" t="shared" si="5" ref="N118:N125">M118/(L118)/F118%</f>
        <v>-1.402524544179523</v>
      </c>
    </row>
    <row r="119" spans="1:14" ht="15" customHeight="1">
      <c r="A119" s="51">
        <v>2</v>
      </c>
      <c r="B119" s="52">
        <v>43061</v>
      </c>
      <c r="C119" s="51" t="s">
        <v>23</v>
      </c>
      <c r="D119" s="51" t="s">
        <v>21</v>
      </c>
      <c r="E119" s="51" t="s">
        <v>55</v>
      </c>
      <c r="F119" s="51">
        <v>313</v>
      </c>
      <c r="G119" s="51">
        <v>298</v>
      </c>
      <c r="H119" s="51">
        <v>321</v>
      </c>
      <c r="I119" s="51">
        <v>329</v>
      </c>
      <c r="J119" s="51">
        <v>337</v>
      </c>
      <c r="K119" s="51">
        <v>310</v>
      </c>
      <c r="L119" s="53">
        <v>1750</v>
      </c>
      <c r="M119" s="65">
        <f t="shared" si="4"/>
        <v>-5250</v>
      </c>
      <c r="N119" s="66">
        <f t="shared" si="5"/>
        <v>-0.9584664536741214</v>
      </c>
    </row>
    <row r="120" spans="1:14" ht="15" customHeight="1">
      <c r="A120" s="51">
        <v>3</v>
      </c>
      <c r="B120" s="52">
        <v>43060</v>
      </c>
      <c r="C120" s="51" t="s">
        <v>23</v>
      </c>
      <c r="D120" s="51" t="s">
        <v>21</v>
      </c>
      <c r="E120" s="51" t="s">
        <v>86</v>
      </c>
      <c r="F120" s="51">
        <v>115</v>
      </c>
      <c r="G120" s="51">
        <v>113</v>
      </c>
      <c r="H120" s="51">
        <v>116</v>
      </c>
      <c r="I120" s="51">
        <v>117</v>
      </c>
      <c r="J120" s="51">
        <v>118</v>
      </c>
      <c r="K120" s="51">
        <v>116</v>
      </c>
      <c r="L120" s="53">
        <v>9000</v>
      </c>
      <c r="M120" s="65">
        <f t="shared" si="4"/>
        <v>9000</v>
      </c>
      <c r="N120" s="66">
        <f t="shared" si="5"/>
        <v>0.8695652173913044</v>
      </c>
    </row>
    <row r="121" spans="1:14" ht="15" customHeight="1">
      <c r="A121" s="51">
        <v>4</v>
      </c>
      <c r="B121" s="52">
        <v>43055</v>
      </c>
      <c r="C121" s="51" t="s">
        <v>23</v>
      </c>
      <c r="D121" s="51" t="s">
        <v>21</v>
      </c>
      <c r="E121" s="51" t="s">
        <v>88</v>
      </c>
      <c r="F121" s="51">
        <v>992</v>
      </c>
      <c r="G121" s="51">
        <v>966</v>
      </c>
      <c r="H121" s="51">
        <v>1007</v>
      </c>
      <c r="I121" s="51">
        <v>1022</v>
      </c>
      <c r="J121" s="51">
        <v>1037</v>
      </c>
      <c r="K121" s="51">
        <v>966</v>
      </c>
      <c r="L121" s="53">
        <v>500</v>
      </c>
      <c r="M121" s="65">
        <f t="shared" si="4"/>
        <v>-13000</v>
      </c>
      <c r="N121" s="66">
        <f t="shared" si="5"/>
        <v>-2.620967741935484</v>
      </c>
    </row>
    <row r="122" spans="1:14" ht="15" customHeight="1">
      <c r="A122" s="51">
        <v>5</v>
      </c>
      <c r="B122" s="52">
        <v>43055</v>
      </c>
      <c r="C122" s="51" t="s">
        <v>23</v>
      </c>
      <c r="D122" s="51" t="s">
        <v>21</v>
      </c>
      <c r="E122" s="51" t="s">
        <v>87</v>
      </c>
      <c r="F122" s="51">
        <v>1815</v>
      </c>
      <c r="G122" s="51">
        <v>1785</v>
      </c>
      <c r="H122" s="51">
        <v>1835</v>
      </c>
      <c r="I122" s="51">
        <v>1855</v>
      </c>
      <c r="J122" s="51">
        <v>1875</v>
      </c>
      <c r="K122" s="51">
        <v>1835</v>
      </c>
      <c r="L122" s="53">
        <v>500</v>
      </c>
      <c r="M122" s="65">
        <f t="shared" si="4"/>
        <v>10000</v>
      </c>
      <c r="N122" s="66">
        <f t="shared" si="5"/>
        <v>1.1019283746556474</v>
      </c>
    </row>
    <row r="123" spans="1:14" ht="15" customHeight="1">
      <c r="A123" s="51">
        <v>6</v>
      </c>
      <c r="B123" s="52">
        <v>43053</v>
      </c>
      <c r="C123" s="51" t="s">
        <v>23</v>
      </c>
      <c r="D123" s="51" t="s">
        <v>21</v>
      </c>
      <c r="E123" s="51" t="s">
        <v>86</v>
      </c>
      <c r="F123" s="51">
        <v>104</v>
      </c>
      <c r="G123" s="51">
        <v>102</v>
      </c>
      <c r="H123" s="51">
        <v>105</v>
      </c>
      <c r="I123" s="51">
        <v>106</v>
      </c>
      <c r="J123" s="51">
        <v>107</v>
      </c>
      <c r="K123" s="51">
        <v>102</v>
      </c>
      <c r="L123" s="53">
        <v>9000</v>
      </c>
      <c r="M123" s="65">
        <f t="shared" si="4"/>
        <v>-18000</v>
      </c>
      <c r="N123" s="66">
        <f t="shared" si="5"/>
        <v>-1.923076923076923</v>
      </c>
    </row>
    <row r="124" spans="1:14" ht="15" customHeight="1">
      <c r="A124" s="51">
        <v>7</v>
      </c>
      <c r="B124" s="52">
        <v>43049</v>
      </c>
      <c r="C124" s="51" t="s">
        <v>23</v>
      </c>
      <c r="D124" s="51" t="s">
        <v>21</v>
      </c>
      <c r="E124" s="51" t="s">
        <v>85</v>
      </c>
      <c r="F124" s="51">
        <v>1260</v>
      </c>
      <c r="G124" s="51">
        <v>1230</v>
      </c>
      <c r="H124" s="51">
        <v>1275</v>
      </c>
      <c r="I124" s="51">
        <v>1290</v>
      </c>
      <c r="J124" s="51">
        <v>1305</v>
      </c>
      <c r="K124" s="51">
        <v>1275</v>
      </c>
      <c r="L124" s="53">
        <v>750</v>
      </c>
      <c r="M124" s="65">
        <f t="shared" si="4"/>
        <v>11250</v>
      </c>
      <c r="N124" s="66">
        <f t="shared" si="5"/>
        <v>1.1904761904761905</v>
      </c>
    </row>
    <row r="125" spans="1:14" ht="15" customHeight="1">
      <c r="A125" s="51">
        <v>8</v>
      </c>
      <c r="B125" s="52">
        <v>43041</v>
      </c>
      <c r="C125" s="51" t="s">
        <v>23</v>
      </c>
      <c r="D125" s="51" t="s">
        <v>21</v>
      </c>
      <c r="E125" s="51" t="s">
        <v>84</v>
      </c>
      <c r="F125" s="51">
        <v>442</v>
      </c>
      <c r="G125" s="51">
        <v>427</v>
      </c>
      <c r="H125" s="51">
        <v>450</v>
      </c>
      <c r="I125" s="51">
        <v>458</v>
      </c>
      <c r="J125" s="51">
        <v>466</v>
      </c>
      <c r="K125" s="51">
        <v>450</v>
      </c>
      <c r="L125" s="53">
        <v>1500</v>
      </c>
      <c r="M125" s="65">
        <f t="shared" si="4"/>
        <v>12000</v>
      </c>
      <c r="N125" s="66">
        <f t="shared" si="5"/>
        <v>1.8099547511312217</v>
      </c>
    </row>
    <row r="126" spans="1:14" ht="15" customHeight="1">
      <c r="A126" s="9" t="s">
        <v>25</v>
      </c>
      <c r="B126" s="10"/>
      <c r="C126" s="11"/>
      <c r="D126" s="12"/>
      <c r="E126" s="13"/>
      <c r="F126" s="13"/>
      <c r="G126" s="14"/>
      <c r="H126" s="15"/>
      <c r="I126" s="15"/>
      <c r="J126" s="15"/>
      <c r="K126" s="16"/>
      <c r="L126" s="17"/>
      <c r="M126" s="40"/>
      <c r="N126" s="67"/>
    </row>
    <row r="127" spans="1:12" ht="15" customHeight="1">
      <c r="A127" s="9" t="s">
        <v>26</v>
      </c>
      <c r="B127" s="19"/>
      <c r="C127" s="11"/>
      <c r="D127" s="12"/>
      <c r="E127" s="13"/>
      <c r="F127" s="13"/>
      <c r="G127" s="14"/>
      <c r="H127" s="13"/>
      <c r="I127" s="13"/>
      <c r="J127" s="13"/>
      <c r="K127" s="16"/>
      <c r="L127" s="17"/>
    </row>
    <row r="128" spans="1:14" ht="15" customHeight="1">
      <c r="A128" s="9" t="s">
        <v>26</v>
      </c>
      <c r="B128" s="19"/>
      <c r="C128" s="20"/>
      <c r="D128" s="21"/>
      <c r="E128" s="22"/>
      <c r="F128" s="22"/>
      <c r="G128" s="23"/>
      <c r="H128" s="22"/>
      <c r="I128" s="22"/>
      <c r="J128" s="22"/>
      <c r="K128" s="22"/>
      <c r="L128" s="17"/>
      <c r="M128" s="17"/>
      <c r="N128" s="17"/>
    </row>
    <row r="129" spans="1:14" ht="15" customHeight="1" thickBot="1">
      <c r="A129" s="24"/>
      <c r="B129" s="19"/>
      <c r="C129" s="22"/>
      <c r="D129" s="22"/>
      <c r="E129" s="22"/>
      <c r="F129" s="25"/>
      <c r="G129" s="26"/>
      <c r="H129" s="27" t="s">
        <v>27</v>
      </c>
      <c r="I129" s="27"/>
      <c r="J129" s="28"/>
      <c r="K129" s="28"/>
      <c r="L129" s="17"/>
      <c r="M129" s="63" t="s">
        <v>72</v>
      </c>
      <c r="N129" s="64" t="s">
        <v>68</v>
      </c>
    </row>
    <row r="130" spans="1:12" ht="15" customHeight="1">
      <c r="A130" s="24"/>
      <c r="B130" s="19"/>
      <c r="C130" s="74" t="s">
        <v>28</v>
      </c>
      <c r="D130" s="74"/>
      <c r="E130" s="29">
        <v>8</v>
      </c>
      <c r="F130" s="30">
        <f>F131+F132+F133+F134+F135+F136</f>
        <v>100</v>
      </c>
      <c r="G130" s="31">
        <v>8</v>
      </c>
      <c r="H130" s="32">
        <f>G131/G130%</f>
        <v>50</v>
      </c>
      <c r="I130" s="32"/>
      <c r="J130" s="32"/>
      <c r="L130" s="17"/>
    </row>
    <row r="131" spans="1:14" ht="15" customHeight="1">
      <c r="A131" s="24"/>
      <c r="B131" s="19"/>
      <c r="C131" s="70" t="s">
        <v>29</v>
      </c>
      <c r="D131" s="70"/>
      <c r="E131" s="33">
        <v>4</v>
      </c>
      <c r="F131" s="34">
        <f>(E131/E130)*100</f>
        <v>50</v>
      </c>
      <c r="G131" s="31">
        <v>4</v>
      </c>
      <c r="H131" s="28"/>
      <c r="I131" s="28"/>
      <c r="J131" s="22"/>
      <c r="K131" s="28"/>
      <c r="M131" s="22"/>
      <c r="N131" s="22"/>
    </row>
    <row r="132" spans="1:14" ht="15" customHeight="1">
      <c r="A132" s="35"/>
      <c r="B132" s="19"/>
      <c r="C132" s="70" t="s">
        <v>31</v>
      </c>
      <c r="D132" s="70"/>
      <c r="E132" s="33">
        <v>0</v>
      </c>
      <c r="F132" s="34">
        <f>(E132/E130)*100</f>
        <v>0</v>
      </c>
      <c r="G132" s="36"/>
      <c r="H132" s="31"/>
      <c r="I132" s="31"/>
      <c r="J132" s="22"/>
      <c r="K132" s="28"/>
      <c r="L132" s="17"/>
      <c r="M132" s="20"/>
      <c r="N132" s="20"/>
    </row>
    <row r="133" spans="1:14" ht="15" customHeight="1">
      <c r="A133" s="35"/>
      <c r="B133" s="19"/>
      <c r="C133" s="70" t="s">
        <v>32</v>
      </c>
      <c r="D133" s="70"/>
      <c r="E133" s="33">
        <v>0</v>
      </c>
      <c r="F133" s="34">
        <f>(E133/E130)*100</f>
        <v>0</v>
      </c>
      <c r="G133" s="36"/>
      <c r="H133" s="31"/>
      <c r="I133" s="31"/>
      <c r="J133" s="22"/>
      <c r="K133" s="28"/>
      <c r="L133" s="17"/>
      <c r="M133" s="17"/>
      <c r="N133" s="17"/>
    </row>
    <row r="134" spans="1:14" ht="15" customHeight="1">
      <c r="A134" s="35"/>
      <c r="B134" s="19"/>
      <c r="C134" s="70" t="s">
        <v>33</v>
      </c>
      <c r="D134" s="70"/>
      <c r="E134" s="33">
        <v>4</v>
      </c>
      <c r="F134" s="34">
        <f>(E134/E130)*100</f>
        <v>50</v>
      </c>
      <c r="G134" s="36"/>
      <c r="H134" s="22" t="s">
        <v>34</v>
      </c>
      <c r="I134" s="22"/>
      <c r="J134" s="37"/>
      <c r="K134" s="28"/>
      <c r="L134" s="17"/>
      <c r="M134" s="17"/>
      <c r="N134" s="17"/>
    </row>
    <row r="135" spans="1:14" ht="15" customHeight="1">
      <c r="A135" s="35"/>
      <c r="B135" s="19"/>
      <c r="C135" s="70" t="s">
        <v>35</v>
      </c>
      <c r="D135" s="70"/>
      <c r="E135" s="33">
        <v>0</v>
      </c>
      <c r="F135" s="34">
        <v>0</v>
      </c>
      <c r="G135" s="36"/>
      <c r="H135" s="22"/>
      <c r="I135" s="22"/>
      <c r="J135" s="37"/>
      <c r="K135" s="28"/>
      <c r="L135" s="17"/>
      <c r="M135" s="17"/>
      <c r="N135" s="17"/>
    </row>
    <row r="136" spans="1:14" ht="15" customHeight="1" thickBot="1">
      <c r="A136" s="35"/>
      <c r="B136" s="19"/>
      <c r="C136" s="71" t="s">
        <v>36</v>
      </c>
      <c r="D136" s="71"/>
      <c r="E136" s="38"/>
      <c r="F136" s="39">
        <f>(E136/E130)*100</f>
        <v>0</v>
      </c>
      <c r="G136" s="36"/>
      <c r="H136" s="22"/>
      <c r="I136" s="22"/>
      <c r="M136" s="17"/>
      <c r="N136" s="17"/>
    </row>
    <row r="137" spans="1:14" ht="15" customHeight="1">
      <c r="A137" s="41" t="s">
        <v>37</v>
      </c>
      <c r="B137" s="10"/>
      <c r="C137" s="11"/>
      <c r="D137" s="11"/>
      <c r="E137" s="13"/>
      <c r="F137" s="13"/>
      <c r="G137" s="42"/>
      <c r="H137" s="43"/>
      <c r="I137" s="43"/>
      <c r="J137" s="43"/>
      <c r="K137" s="13"/>
      <c r="L137" s="17"/>
      <c r="M137" s="40"/>
      <c r="N137" s="40"/>
    </row>
    <row r="138" spans="1:14" ht="15" customHeight="1">
      <c r="A138" s="12" t="s">
        <v>38</v>
      </c>
      <c r="B138" s="10"/>
      <c r="C138" s="44"/>
      <c r="D138" s="45"/>
      <c r="E138" s="46"/>
      <c r="F138" s="43"/>
      <c r="G138" s="42"/>
      <c r="H138" s="43"/>
      <c r="I138" s="43"/>
      <c r="J138" s="43"/>
      <c r="K138" s="13"/>
      <c r="L138" s="17"/>
      <c r="M138" s="24"/>
      <c r="N138" s="24"/>
    </row>
    <row r="139" spans="1:14" ht="15" customHeight="1">
      <c r="A139" s="12" t="s">
        <v>39</v>
      </c>
      <c r="B139" s="10"/>
      <c r="C139" s="11"/>
      <c r="D139" s="45"/>
      <c r="E139" s="46"/>
      <c r="F139" s="43"/>
      <c r="G139" s="42"/>
      <c r="H139" s="47"/>
      <c r="I139" s="47"/>
      <c r="J139" s="47"/>
      <c r="K139" s="13"/>
      <c r="L139" s="17"/>
      <c r="M139" s="17"/>
      <c r="N139" s="17"/>
    </row>
    <row r="140" spans="1:14" ht="15" customHeight="1">
      <c r="A140" s="12" t="s">
        <v>40</v>
      </c>
      <c r="B140" s="44"/>
      <c r="C140" s="11"/>
      <c r="D140" s="45"/>
      <c r="E140" s="46"/>
      <c r="F140" s="43"/>
      <c r="G140" s="48"/>
      <c r="H140" s="47"/>
      <c r="I140" s="47"/>
      <c r="J140" s="47"/>
      <c r="K140" s="13"/>
      <c r="L140" s="17"/>
      <c r="M140" s="17"/>
      <c r="N140" s="17"/>
    </row>
    <row r="141" spans="1:14" ht="15" customHeight="1" thickBot="1">
      <c r="A141" s="12" t="s">
        <v>41</v>
      </c>
      <c r="B141" s="35"/>
      <c r="C141" s="11"/>
      <c r="D141" s="49"/>
      <c r="E141" s="43"/>
      <c r="F141" s="43"/>
      <c r="G141" s="48"/>
      <c r="H141" s="47"/>
      <c r="I141" s="47"/>
      <c r="J141" s="47"/>
      <c r="K141" s="43"/>
      <c r="L141" s="17"/>
      <c r="M141" s="17"/>
      <c r="N141" s="17"/>
    </row>
    <row r="142" spans="1:14" ht="15" customHeight="1" thickBot="1">
      <c r="A142" s="80" t="s">
        <v>0</v>
      </c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</row>
    <row r="143" spans="1:14" ht="15" customHeight="1" thickBot="1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</row>
    <row r="144" spans="1:14" ht="15" customHeight="1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</row>
    <row r="145" spans="1:14" ht="15" customHeight="1">
      <c r="A145" s="78" t="s">
        <v>1</v>
      </c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</row>
    <row r="146" spans="1:14" ht="15" customHeight="1">
      <c r="A146" s="78" t="s">
        <v>2</v>
      </c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</row>
    <row r="147" spans="1:14" ht="15" customHeight="1" thickBot="1">
      <c r="A147" s="79" t="s">
        <v>3</v>
      </c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</row>
    <row r="148" spans="1:14" ht="15" customHeight="1">
      <c r="A148" s="75" t="s">
        <v>74</v>
      </c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</row>
    <row r="149" spans="1:14" ht="15" customHeight="1">
      <c r="A149" s="75" t="s">
        <v>5</v>
      </c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</row>
    <row r="150" spans="1:14" ht="15" customHeight="1">
      <c r="A150" s="72" t="s">
        <v>6</v>
      </c>
      <c r="B150" s="68" t="s">
        <v>7</v>
      </c>
      <c r="C150" s="68" t="s">
        <v>8</v>
      </c>
      <c r="D150" s="72" t="s">
        <v>9</v>
      </c>
      <c r="E150" s="68" t="s">
        <v>10</v>
      </c>
      <c r="F150" s="68" t="s">
        <v>11</v>
      </c>
      <c r="G150" s="68" t="s">
        <v>12</v>
      </c>
      <c r="H150" s="68" t="s">
        <v>13</v>
      </c>
      <c r="I150" s="68" t="s">
        <v>14</v>
      </c>
      <c r="J150" s="68" t="s">
        <v>15</v>
      </c>
      <c r="K150" s="76" t="s">
        <v>16</v>
      </c>
      <c r="L150" s="68" t="s">
        <v>17</v>
      </c>
      <c r="M150" s="68" t="s">
        <v>18</v>
      </c>
      <c r="N150" s="68" t="s">
        <v>19</v>
      </c>
    </row>
    <row r="151" spans="1:14" ht="15" customHeight="1">
      <c r="A151" s="73"/>
      <c r="B151" s="69"/>
      <c r="C151" s="69"/>
      <c r="D151" s="73"/>
      <c r="E151" s="69"/>
      <c r="F151" s="69"/>
      <c r="G151" s="69"/>
      <c r="H151" s="69"/>
      <c r="I151" s="69"/>
      <c r="J151" s="69"/>
      <c r="K151" s="77"/>
      <c r="L151" s="69"/>
      <c r="M151" s="69"/>
      <c r="N151" s="69"/>
    </row>
    <row r="152" spans="1:14" ht="15" customHeight="1">
      <c r="A152" s="51">
        <v>1</v>
      </c>
      <c r="B152" s="52">
        <v>43039</v>
      </c>
      <c r="C152" s="51" t="s">
        <v>82</v>
      </c>
      <c r="D152" s="51" t="s">
        <v>21</v>
      </c>
      <c r="E152" s="51" t="s">
        <v>69</v>
      </c>
      <c r="F152" s="51">
        <v>510</v>
      </c>
      <c r="G152" s="51">
        <v>485</v>
      </c>
      <c r="H152" s="51">
        <v>525</v>
      </c>
      <c r="I152" s="51">
        <v>540</v>
      </c>
      <c r="J152" s="51">
        <v>555</v>
      </c>
      <c r="K152" s="51">
        <v>525</v>
      </c>
      <c r="L152" s="53">
        <v>1200</v>
      </c>
      <c r="M152" s="65">
        <f>IF(D152="BUY",(K152-F152)*(L152),(F152-K152)*(L152))</f>
        <v>18000</v>
      </c>
      <c r="N152" s="66">
        <f>M152/(L152)/F152%</f>
        <v>2.9411764705882355</v>
      </c>
    </row>
    <row r="153" spans="1:14" ht="15" customHeight="1">
      <c r="A153" s="51">
        <v>2</v>
      </c>
      <c r="B153" s="52">
        <v>43035</v>
      </c>
      <c r="C153" s="51" t="s">
        <v>82</v>
      </c>
      <c r="D153" s="51" t="s">
        <v>21</v>
      </c>
      <c r="E153" s="51" t="s">
        <v>81</v>
      </c>
      <c r="F153" s="51">
        <v>5</v>
      </c>
      <c r="G153" s="51">
        <v>2</v>
      </c>
      <c r="H153" s="51">
        <v>10</v>
      </c>
      <c r="I153" s="51">
        <v>15</v>
      </c>
      <c r="J153" s="51">
        <v>20</v>
      </c>
      <c r="K153" s="51">
        <v>7</v>
      </c>
      <c r="L153" s="53">
        <v>1500</v>
      </c>
      <c r="M153" s="65">
        <f>IF(D153="BUY",(K153-F153)*(L153),(F153-K153)*(L153))</f>
        <v>3000</v>
      </c>
      <c r="N153" s="66">
        <f>M153/(L153)/F153%</f>
        <v>40</v>
      </c>
    </row>
    <row r="154" spans="1:14" ht="15" customHeight="1">
      <c r="A154" s="51">
        <v>3</v>
      </c>
      <c r="B154" s="52">
        <v>43035</v>
      </c>
      <c r="C154" s="51" t="s">
        <v>23</v>
      </c>
      <c r="D154" s="51" t="s">
        <v>21</v>
      </c>
      <c r="E154" s="51" t="s">
        <v>43</v>
      </c>
      <c r="F154" s="51">
        <v>548</v>
      </c>
      <c r="G154" s="51">
        <v>527</v>
      </c>
      <c r="H154" s="51">
        <v>560</v>
      </c>
      <c r="I154" s="51">
        <v>572</v>
      </c>
      <c r="J154" s="51">
        <v>584</v>
      </c>
      <c r="K154" s="51">
        <v>560</v>
      </c>
      <c r="L154" s="53">
        <v>800</v>
      </c>
      <c r="M154" s="65">
        <f>IF(D154="BUY",(K154-F154)*(L154),(F154-K154)*(L154))</f>
        <v>9600</v>
      </c>
      <c r="N154" s="66">
        <f>M154/(L154)/F154%</f>
        <v>2.18978102189781</v>
      </c>
    </row>
    <row r="155" spans="1:14" ht="15" customHeight="1">
      <c r="A155" s="51">
        <v>4</v>
      </c>
      <c r="B155" s="52">
        <v>43031</v>
      </c>
      <c r="C155" s="51" t="s">
        <v>23</v>
      </c>
      <c r="D155" s="51" t="s">
        <v>21</v>
      </c>
      <c r="E155" s="51" t="s">
        <v>80</v>
      </c>
      <c r="F155" s="51">
        <v>714</v>
      </c>
      <c r="G155" s="51">
        <v>707</v>
      </c>
      <c r="H155" s="51">
        <v>718</v>
      </c>
      <c r="I155" s="51">
        <v>722</v>
      </c>
      <c r="J155" s="51">
        <v>726</v>
      </c>
      <c r="K155" s="51">
        <v>726</v>
      </c>
      <c r="L155" s="53">
        <v>2000</v>
      </c>
      <c r="M155" s="65">
        <f>IF(D155="BUY",(K155-F155)*(L155),(F155-K155)*(L155))</f>
        <v>24000</v>
      </c>
      <c r="N155" s="66">
        <f>M155/(L155)/F155%</f>
        <v>1.680672268907563</v>
      </c>
    </row>
    <row r="156" spans="1:14" ht="15" customHeight="1">
      <c r="A156" s="51">
        <v>5</v>
      </c>
      <c r="B156" s="52">
        <v>43024</v>
      </c>
      <c r="C156" s="51" t="s">
        <v>23</v>
      </c>
      <c r="D156" s="51" t="s">
        <v>21</v>
      </c>
      <c r="E156" s="51" t="s">
        <v>71</v>
      </c>
      <c r="F156" s="51">
        <v>126</v>
      </c>
      <c r="G156" s="51">
        <v>124</v>
      </c>
      <c r="H156" s="51">
        <v>127</v>
      </c>
      <c r="I156" s="51">
        <v>128</v>
      </c>
      <c r="J156" s="51">
        <v>129</v>
      </c>
      <c r="K156" s="51">
        <v>128</v>
      </c>
      <c r="L156" s="53">
        <v>7000</v>
      </c>
      <c r="M156" s="65">
        <f aca="true" t="shared" si="6" ref="M156:M164">IF(D156="BUY",(K156-F156)*(L156),(F156-K156)*(L156))</f>
        <v>14000</v>
      </c>
      <c r="N156" s="66">
        <f aca="true" t="shared" si="7" ref="N156:N164">M156/(L156)/F156%</f>
        <v>1.5873015873015872</v>
      </c>
    </row>
    <row r="157" spans="1:14" ht="15" customHeight="1">
      <c r="A157" s="51">
        <v>6</v>
      </c>
      <c r="B157" s="52">
        <v>43021</v>
      </c>
      <c r="C157" s="51" t="s">
        <v>23</v>
      </c>
      <c r="D157" s="51" t="s">
        <v>21</v>
      </c>
      <c r="E157" s="51" t="s">
        <v>79</v>
      </c>
      <c r="F157" s="51">
        <v>1070</v>
      </c>
      <c r="G157" s="51">
        <v>1050</v>
      </c>
      <c r="H157" s="51">
        <v>1080</v>
      </c>
      <c r="I157" s="51">
        <v>1090</v>
      </c>
      <c r="J157" s="51">
        <v>1100</v>
      </c>
      <c r="K157" s="51">
        <v>1080</v>
      </c>
      <c r="L157" s="53">
        <v>800</v>
      </c>
      <c r="M157" s="65">
        <f t="shared" si="6"/>
        <v>8000</v>
      </c>
      <c r="N157" s="66">
        <f t="shared" si="7"/>
        <v>0.9345794392523366</v>
      </c>
    </row>
    <row r="158" spans="1:14" ht="15" customHeight="1">
      <c r="A158" s="51">
        <v>7</v>
      </c>
      <c r="B158" s="52">
        <v>43021</v>
      </c>
      <c r="C158" s="51" t="s">
        <v>20</v>
      </c>
      <c r="D158" s="51" t="s">
        <v>21</v>
      </c>
      <c r="E158" s="51" t="s">
        <v>78</v>
      </c>
      <c r="F158" s="51">
        <v>1300</v>
      </c>
      <c r="G158" s="51">
        <v>1250</v>
      </c>
      <c r="H158" s="51">
        <v>1325</v>
      </c>
      <c r="I158" s="51">
        <v>1350</v>
      </c>
      <c r="J158" s="51">
        <v>1375</v>
      </c>
      <c r="K158" s="51">
        <v>1325</v>
      </c>
      <c r="L158" s="53">
        <v>1500</v>
      </c>
      <c r="M158" s="65">
        <f t="shared" si="6"/>
        <v>37500</v>
      </c>
      <c r="N158" s="66">
        <f t="shared" si="7"/>
        <v>1.9230769230769231</v>
      </c>
    </row>
    <row r="159" spans="1:14" ht="15" customHeight="1">
      <c r="A159" s="51">
        <v>8</v>
      </c>
      <c r="B159" s="52">
        <v>43019</v>
      </c>
      <c r="C159" s="51" t="s">
        <v>23</v>
      </c>
      <c r="D159" s="51" t="s">
        <v>21</v>
      </c>
      <c r="E159" s="51" t="s">
        <v>64</v>
      </c>
      <c r="F159" s="51">
        <v>1100</v>
      </c>
      <c r="G159" s="51">
        <v>1074</v>
      </c>
      <c r="H159" s="51">
        <v>1114</v>
      </c>
      <c r="I159" s="51">
        <v>1128</v>
      </c>
      <c r="J159" s="51">
        <v>1142</v>
      </c>
      <c r="K159" s="51">
        <v>1114</v>
      </c>
      <c r="L159" s="53">
        <v>500</v>
      </c>
      <c r="M159" s="65">
        <f t="shared" si="6"/>
        <v>7000</v>
      </c>
      <c r="N159" s="66">
        <f t="shared" si="7"/>
        <v>1.2727272727272727</v>
      </c>
    </row>
    <row r="160" spans="1:14" ht="15" customHeight="1">
      <c r="A160" s="51">
        <v>9</v>
      </c>
      <c r="B160" s="52">
        <v>43017</v>
      </c>
      <c r="C160" s="51" t="s">
        <v>23</v>
      </c>
      <c r="D160" s="51" t="s">
        <v>21</v>
      </c>
      <c r="E160" s="51" t="s">
        <v>71</v>
      </c>
      <c r="F160" s="51">
        <v>125.7</v>
      </c>
      <c r="G160" s="51">
        <v>123.8</v>
      </c>
      <c r="H160" s="51">
        <v>127</v>
      </c>
      <c r="I160" s="51">
        <v>128</v>
      </c>
      <c r="J160" s="51">
        <v>129</v>
      </c>
      <c r="K160" s="51">
        <v>127</v>
      </c>
      <c r="L160" s="53">
        <v>7000</v>
      </c>
      <c r="M160" s="65">
        <f t="shared" si="6"/>
        <v>9099.99999999998</v>
      </c>
      <c r="N160" s="66">
        <f t="shared" si="7"/>
        <v>1.0342084327764496</v>
      </c>
    </row>
    <row r="161" spans="1:14" ht="15" customHeight="1">
      <c r="A161" s="51">
        <v>10</v>
      </c>
      <c r="B161" s="52">
        <v>43017</v>
      </c>
      <c r="C161" s="51" t="s">
        <v>23</v>
      </c>
      <c r="D161" s="51" t="s">
        <v>21</v>
      </c>
      <c r="E161" s="51" t="s">
        <v>77</v>
      </c>
      <c r="F161" s="51">
        <v>63</v>
      </c>
      <c r="G161" s="51">
        <v>59</v>
      </c>
      <c r="H161" s="51">
        <v>65</v>
      </c>
      <c r="I161" s="51">
        <v>67</v>
      </c>
      <c r="J161" s="51">
        <v>69</v>
      </c>
      <c r="K161" s="51">
        <v>65</v>
      </c>
      <c r="L161" s="53">
        <v>13200</v>
      </c>
      <c r="M161" s="65">
        <f t="shared" si="6"/>
        <v>26400</v>
      </c>
      <c r="N161" s="66">
        <f t="shared" si="7"/>
        <v>3.1746031746031744</v>
      </c>
    </row>
    <row r="162" spans="1:14" ht="15" customHeight="1">
      <c r="A162" s="51">
        <v>11</v>
      </c>
      <c r="B162" s="52">
        <v>43013</v>
      </c>
      <c r="C162" s="51" t="s">
        <v>23</v>
      </c>
      <c r="D162" s="51" t="s">
        <v>21</v>
      </c>
      <c r="E162" s="51" t="s">
        <v>76</v>
      </c>
      <c r="F162" s="51">
        <v>130</v>
      </c>
      <c r="G162" s="51">
        <v>125</v>
      </c>
      <c r="H162" s="51">
        <v>132</v>
      </c>
      <c r="I162" s="51">
        <v>134</v>
      </c>
      <c r="J162" s="51">
        <v>136</v>
      </c>
      <c r="K162" s="51">
        <v>132</v>
      </c>
      <c r="L162" s="53">
        <v>4000</v>
      </c>
      <c r="M162" s="65">
        <f t="shared" si="6"/>
        <v>8000</v>
      </c>
      <c r="N162" s="66">
        <f t="shared" si="7"/>
        <v>1.5384615384615383</v>
      </c>
    </row>
    <row r="163" spans="1:14" ht="15" customHeight="1">
      <c r="A163" s="51">
        <v>12</v>
      </c>
      <c r="B163" s="52">
        <v>43011</v>
      </c>
      <c r="C163" s="51" t="s">
        <v>23</v>
      </c>
      <c r="D163" s="51" t="s">
        <v>21</v>
      </c>
      <c r="E163" s="51" t="s">
        <v>75</v>
      </c>
      <c r="F163" s="51">
        <v>178.5</v>
      </c>
      <c r="G163" s="51">
        <v>174.5</v>
      </c>
      <c r="H163" s="51">
        <v>180.5</v>
      </c>
      <c r="I163" s="51">
        <v>182.5</v>
      </c>
      <c r="J163" s="51">
        <v>184.5</v>
      </c>
      <c r="K163" s="51">
        <v>182.5</v>
      </c>
      <c r="L163" s="53">
        <v>3500</v>
      </c>
      <c r="M163" s="65">
        <f t="shared" si="6"/>
        <v>14000</v>
      </c>
      <c r="N163" s="66">
        <f t="shared" si="7"/>
        <v>2.2408963585434174</v>
      </c>
    </row>
    <row r="164" spans="1:14" ht="15" customHeight="1">
      <c r="A164" s="51">
        <v>13</v>
      </c>
      <c r="B164" s="52">
        <v>43011</v>
      </c>
      <c r="C164" s="51" t="s">
        <v>23</v>
      </c>
      <c r="D164" s="51" t="s">
        <v>21</v>
      </c>
      <c r="E164" s="51" t="s">
        <v>71</v>
      </c>
      <c r="F164" s="51">
        <v>122.5</v>
      </c>
      <c r="G164" s="51">
        <v>119.5</v>
      </c>
      <c r="H164" s="51">
        <v>124</v>
      </c>
      <c r="I164" s="51">
        <v>125.5</v>
      </c>
      <c r="J164" s="51">
        <v>127</v>
      </c>
      <c r="K164" s="51">
        <v>124</v>
      </c>
      <c r="L164" s="53">
        <v>7000</v>
      </c>
      <c r="M164" s="65">
        <f t="shared" si="6"/>
        <v>10500</v>
      </c>
      <c r="N164" s="66">
        <f t="shared" si="7"/>
        <v>1.2244897959183672</v>
      </c>
    </row>
    <row r="166" spans="1:14" ht="15" customHeight="1">
      <c r="A166" s="9" t="s">
        <v>25</v>
      </c>
      <c r="B166" s="10"/>
      <c r="C166" s="11"/>
      <c r="D166" s="12"/>
      <c r="E166" s="13"/>
      <c r="F166" s="13"/>
      <c r="G166" s="14"/>
      <c r="H166" s="15"/>
      <c r="I166" s="15"/>
      <c r="J166" s="15"/>
      <c r="K166" s="16"/>
      <c r="L166" s="17"/>
      <c r="N166" s="18"/>
    </row>
    <row r="167" spans="1:12" ht="15" customHeight="1">
      <c r="A167" s="9" t="s">
        <v>26</v>
      </c>
      <c r="B167" s="19"/>
      <c r="C167" s="11"/>
      <c r="D167" s="12"/>
      <c r="E167" s="13"/>
      <c r="F167" s="13"/>
      <c r="G167" s="14"/>
      <c r="H167" s="13"/>
      <c r="I167" s="13"/>
      <c r="J167" s="13"/>
      <c r="K167" s="16"/>
      <c r="L167" s="17"/>
    </row>
    <row r="168" spans="1:14" ht="15" customHeight="1">
      <c r="A168" s="9" t="s">
        <v>26</v>
      </c>
      <c r="B168" s="19"/>
      <c r="C168" s="20"/>
      <c r="D168" s="21"/>
      <c r="E168" s="22"/>
      <c r="F168" s="22"/>
      <c r="G168" s="23"/>
      <c r="H168" s="22"/>
      <c r="I168" s="22"/>
      <c r="J168" s="22"/>
      <c r="K168" s="22"/>
      <c r="L168" s="17"/>
      <c r="M168" s="17"/>
      <c r="N168" s="17"/>
    </row>
    <row r="169" spans="1:14" ht="15" customHeight="1" thickBot="1">
      <c r="A169" s="24"/>
      <c r="B169" s="19"/>
      <c r="C169" s="22"/>
      <c r="D169" s="22"/>
      <c r="E169" s="22"/>
      <c r="F169" s="25"/>
      <c r="G169" s="26"/>
      <c r="H169" s="27" t="s">
        <v>27</v>
      </c>
      <c r="I169" s="27"/>
      <c r="J169" s="28"/>
      <c r="K169" s="28"/>
      <c r="L169" s="17"/>
      <c r="M169" s="63" t="s">
        <v>72</v>
      </c>
      <c r="N169" s="64" t="s">
        <v>68</v>
      </c>
    </row>
    <row r="170" spans="1:12" ht="15" customHeight="1">
      <c r="A170" s="24"/>
      <c r="B170" s="19"/>
      <c r="C170" s="74" t="s">
        <v>28</v>
      </c>
      <c r="D170" s="74"/>
      <c r="E170" s="29">
        <v>13</v>
      </c>
      <c r="F170" s="30">
        <f>F171+F172+F173+F174+F175+F176</f>
        <v>100</v>
      </c>
      <c r="G170" s="31">
        <v>13</v>
      </c>
      <c r="H170" s="32">
        <f>G171/G170%</f>
        <v>100</v>
      </c>
      <c r="I170" s="32"/>
      <c r="J170" s="32"/>
      <c r="L170" s="17"/>
    </row>
    <row r="171" spans="1:14" ht="15" customHeight="1">
      <c r="A171" s="24"/>
      <c r="B171" s="19"/>
      <c r="C171" s="70" t="s">
        <v>29</v>
      </c>
      <c r="D171" s="70"/>
      <c r="E171" s="33">
        <v>13</v>
      </c>
      <c r="F171" s="34">
        <f>(E171/E170)*100</f>
        <v>100</v>
      </c>
      <c r="G171" s="31">
        <v>13</v>
      </c>
      <c r="H171" s="28"/>
      <c r="I171" s="28"/>
      <c r="J171" s="22"/>
      <c r="K171" s="28"/>
      <c r="M171" s="22"/>
      <c r="N171" s="22"/>
    </row>
    <row r="172" spans="1:14" ht="15" customHeight="1">
      <c r="A172" s="35"/>
      <c r="B172" s="19"/>
      <c r="C172" s="70" t="s">
        <v>31</v>
      </c>
      <c r="D172" s="70"/>
      <c r="E172" s="33">
        <v>0</v>
      </c>
      <c r="F172" s="34">
        <f>(E172/E170)*100</f>
        <v>0</v>
      </c>
      <c r="G172" s="36"/>
      <c r="H172" s="31"/>
      <c r="I172" s="31"/>
      <c r="J172" s="22"/>
      <c r="K172" s="28"/>
      <c r="L172" s="17"/>
      <c r="M172" s="20"/>
      <c r="N172" s="20"/>
    </row>
    <row r="173" spans="1:14" ht="15" customHeight="1">
      <c r="A173" s="35"/>
      <c r="B173" s="19"/>
      <c r="C173" s="70" t="s">
        <v>32</v>
      </c>
      <c r="D173" s="70"/>
      <c r="E173" s="33">
        <v>0</v>
      </c>
      <c r="F173" s="34">
        <f>(E173/E170)*100</f>
        <v>0</v>
      </c>
      <c r="G173" s="36"/>
      <c r="H173" s="31"/>
      <c r="I173" s="31"/>
      <c r="J173" s="22"/>
      <c r="K173" s="28"/>
      <c r="L173" s="17"/>
      <c r="M173" s="17"/>
      <c r="N173" s="17"/>
    </row>
    <row r="174" spans="1:14" ht="15" customHeight="1">
      <c r="A174" s="35"/>
      <c r="B174" s="19"/>
      <c r="C174" s="70" t="s">
        <v>33</v>
      </c>
      <c r="D174" s="70"/>
      <c r="E174" s="33">
        <v>0</v>
      </c>
      <c r="F174" s="34">
        <f>(E174/E170)*100</f>
        <v>0</v>
      </c>
      <c r="G174" s="36"/>
      <c r="H174" s="22" t="s">
        <v>34</v>
      </c>
      <c r="I174" s="22"/>
      <c r="J174" s="37"/>
      <c r="K174" s="28"/>
      <c r="L174" s="17"/>
      <c r="M174" s="17"/>
      <c r="N174" s="17"/>
    </row>
    <row r="175" spans="1:14" ht="15" customHeight="1">
      <c r="A175" s="35"/>
      <c r="B175" s="19"/>
      <c r="C175" s="70" t="s">
        <v>35</v>
      </c>
      <c r="D175" s="70"/>
      <c r="E175" s="33">
        <v>0</v>
      </c>
      <c r="F175" s="34">
        <v>0</v>
      </c>
      <c r="G175" s="36"/>
      <c r="H175" s="22"/>
      <c r="I175" s="22"/>
      <c r="J175" s="37"/>
      <c r="K175" s="28"/>
      <c r="L175" s="17"/>
      <c r="M175" s="17"/>
      <c r="N175" s="17"/>
    </row>
    <row r="176" spans="1:14" ht="15" customHeight="1" thickBot="1">
      <c r="A176" s="35"/>
      <c r="B176" s="19"/>
      <c r="C176" s="71" t="s">
        <v>36</v>
      </c>
      <c r="D176" s="71"/>
      <c r="E176" s="38"/>
      <c r="F176" s="39">
        <f>(E176/E170)*100</f>
        <v>0</v>
      </c>
      <c r="G176" s="36"/>
      <c r="H176" s="22"/>
      <c r="I176" s="22"/>
      <c r="M176" s="17"/>
      <c r="N176" s="17"/>
    </row>
    <row r="177" spans="1:14" ht="15" customHeight="1">
      <c r="A177" s="41" t="s">
        <v>37</v>
      </c>
      <c r="B177" s="10"/>
      <c r="C177" s="11"/>
      <c r="D177" s="11"/>
      <c r="E177" s="13"/>
      <c r="F177" s="13"/>
      <c r="G177" s="42"/>
      <c r="H177" s="43"/>
      <c r="I177" s="43"/>
      <c r="J177" s="43"/>
      <c r="K177" s="13"/>
      <c r="L177" s="17"/>
      <c r="M177" s="40"/>
      <c r="N177" s="40"/>
    </row>
    <row r="178" spans="1:14" ht="15" customHeight="1">
      <c r="A178" s="12" t="s">
        <v>38</v>
      </c>
      <c r="B178" s="10"/>
      <c r="C178" s="44"/>
      <c r="D178" s="45"/>
      <c r="E178" s="46"/>
      <c r="F178" s="43"/>
      <c r="G178" s="42"/>
      <c r="H178" s="43"/>
      <c r="I178" s="43"/>
      <c r="J178" s="43"/>
      <c r="K178" s="13"/>
      <c r="L178" s="17"/>
      <c r="M178" s="24"/>
      <c r="N178" s="24"/>
    </row>
    <row r="179" spans="1:14" ht="15" customHeight="1">
      <c r="A179" s="12" t="s">
        <v>39</v>
      </c>
      <c r="B179" s="10"/>
      <c r="C179" s="11"/>
      <c r="D179" s="45"/>
      <c r="E179" s="46"/>
      <c r="F179" s="43"/>
      <c r="G179" s="42"/>
      <c r="H179" s="47"/>
      <c r="I179" s="47"/>
      <c r="J179" s="47"/>
      <c r="K179" s="13"/>
      <c r="L179" s="17"/>
      <c r="M179" s="17"/>
      <c r="N179" s="17"/>
    </row>
    <row r="180" spans="1:14" ht="15" customHeight="1">
      <c r="A180" s="12" t="s">
        <v>40</v>
      </c>
      <c r="B180" s="44"/>
      <c r="C180" s="11"/>
      <c r="D180" s="45"/>
      <c r="E180" s="46"/>
      <c r="F180" s="43"/>
      <c r="G180" s="48"/>
      <c r="H180" s="47"/>
      <c r="I180" s="47"/>
      <c r="J180" s="47"/>
      <c r="K180" s="13"/>
      <c r="L180" s="17"/>
      <c r="M180" s="17"/>
      <c r="N180" s="17"/>
    </row>
    <row r="181" spans="1:14" ht="15" customHeight="1" thickBot="1">
      <c r="A181" s="12" t="s">
        <v>41</v>
      </c>
      <c r="B181" s="35"/>
      <c r="C181" s="11"/>
      <c r="D181" s="49"/>
      <c r="E181" s="43"/>
      <c r="F181" s="43"/>
      <c r="G181" s="48"/>
      <c r="H181" s="47"/>
      <c r="I181" s="47"/>
      <c r="J181" s="47"/>
      <c r="K181" s="43"/>
      <c r="L181" s="17"/>
      <c r="M181" s="17"/>
      <c r="N181" s="17"/>
    </row>
    <row r="182" spans="1:14" ht="15" customHeight="1" thickBot="1">
      <c r="A182" s="80" t="s">
        <v>0</v>
      </c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</row>
    <row r="183" spans="1:14" ht="15" customHeight="1" thickBot="1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</row>
    <row r="184" spans="1:14" ht="15" customHeight="1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</row>
    <row r="185" spans="1:14" ht="15" customHeight="1">
      <c r="A185" s="78" t="s">
        <v>1</v>
      </c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</row>
    <row r="186" spans="1:14" ht="15" customHeight="1">
      <c r="A186" s="78" t="s">
        <v>2</v>
      </c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</row>
    <row r="187" spans="1:14" ht="15" customHeight="1" thickBot="1">
      <c r="A187" s="79" t="s">
        <v>3</v>
      </c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</row>
    <row r="188" spans="1:14" ht="15" customHeight="1">
      <c r="A188" s="75" t="s">
        <v>56</v>
      </c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</row>
    <row r="189" spans="1:14" ht="15" customHeight="1">
      <c r="A189" s="75" t="s">
        <v>5</v>
      </c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</row>
    <row r="190" spans="1:14" ht="15" customHeight="1">
      <c r="A190" s="72" t="s">
        <v>6</v>
      </c>
      <c r="B190" s="68" t="s">
        <v>7</v>
      </c>
      <c r="C190" s="68" t="s">
        <v>8</v>
      </c>
      <c r="D190" s="72" t="s">
        <v>9</v>
      </c>
      <c r="E190" s="68" t="s">
        <v>10</v>
      </c>
      <c r="F190" s="68" t="s">
        <v>11</v>
      </c>
      <c r="G190" s="68" t="s">
        <v>12</v>
      </c>
      <c r="H190" s="68" t="s">
        <v>13</v>
      </c>
      <c r="I190" s="68" t="s">
        <v>14</v>
      </c>
      <c r="J190" s="68" t="s">
        <v>15</v>
      </c>
      <c r="K190" s="76" t="s">
        <v>16</v>
      </c>
      <c r="L190" s="68" t="s">
        <v>17</v>
      </c>
      <c r="M190" s="68" t="s">
        <v>18</v>
      </c>
      <c r="N190" s="68" t="s">
        <v>19</v>
      </c>
    </row>
    <row r="191" spans="1:14" ht="15" customHeight="1">
      <c r="A191" s="73"/>
      <c r="B191" s="69"/>
      <c r="C191" s="69"/>
      <c r="D191" s="73"/>
      <c r="E191" s="69"/>
      <c r="F191" s="69"/>
      <c r="G191" s="69"/>
      <c r="H191" s="69"/>
      <c r="I191" s="69"/>
      <c r="J191" s="69"/>
      <c r="K191" s="77"/>
      <c r="L191" s="69"/>
      <c r="M191" s="69"/>
      <c r="N191" s="69"/>
    </row>
    <row r="192" spans="1:14" ht="15" customHeight="1">
      <c r="A192" s="51">
        <v>1</v>
      </c>
      <c r="B192" s="52">
        <v>43007</v>
      </c>
      <c r="C192" s="51" t="s">
        <v>23</v>
      </c>
      <c r="D192" s="51" t="s">
        <v>21</v>
      </c>
      <c r="E192" s="51" t="s">
        <v>73</v>
      </c>
      <c r="F192" s="51">
        <v>196.5</v>
      </c>
      <c r="G192" s="51">
        <v>192.5</v>
      </c>
      <c r="H192" s="51">
        <v>198.5</v>
      </c>
      <c r="I192" s="51">
        <v>200.5</v>
      </c>
      <c r="J192" s="51">
        <v>202.5</v>
      </c>
      <c r="K192" s="51">
        <v>198.5</v>
      </c>
      <c r="L192" s="53">
        <v>4500</v>
      </c>
      <c r="M192" s="54">
        <f>IF(D192="BUY",(K192-F192)*(L192),(F192-K192)*(L192))</f>
        <v>9000</v>
      </c>
      <c r="N192" s="55">
        <f>M192/(L192)/F192%</f>
        <v>1.0178117048346056</v>
      </c>
    </row>
    <row r="193" spans="1:14" ht="15" customHeight="1">
      <c r="A193" s="51">
        <v>2</v>
      </c>
      <c r="B193" s="52">
        <v>43005</v>
      </c>
      <c r="C193" s="51" t="s">
        <v>23</v>
      </c>
      <c r="D193" s="51" t="s">
        <v>21</v>
      </c>
      <c r="E193" s="51" t="s">
        <v>64</v>
      </c>
      <c r="F193" s="51">
        <v>1068</v>
      </c>
      <c r="G193" s="51">
        <v>1035</v>
      </c>
      <c r="H193" s="51">
        <v>1088</v>
      </c>
      <c r="I193" s="51">
        <v>1108</v>
      </c>
      <c r="J193" s="51">
        <v>1128</v>
      </c>
      <c r="K193" s="51">
        <v>1035</v>
      </c>
      <c r="L193" s="53">
        <v>600</v>
      </c>
      <c r="M193" s="54">
        <f>IF(D193="BUY",(K193-F193)*(L193),(F193-K193)*(L193))</f>
        <v>-19800</v>
      </c>
      <c r="N193" s="55">
        <f>M193/(L193)/F193%</f>
        <v>-3.0898876404494384</v>
      </c>
    </row>
    <row r="194" spans="1:14" ht="15" customHeight="1">
      <c r="A194" s="51">
        <v>3</v>
      </c>
      <c r="B194" s="52">
        <v>43003</v>
      </c>
      <c r="C194" s="51" t="s">
        <v>23</v>
      </c>
      <c r="D194" s="51" t="s">
        <v>21</v>
      </c>
      <c r="E194" s="51" t="s">
        <v>71</v>
      </c>
      <c r="F194" s="51">
        <v>113</v>
      </c>
      <c r="G194" s="51">
        <v>109.5</v>
      </c>
      <c r="H194" s="51">
        <v>115</v>
      </c>
      <c r="I194" s="51">
        <v>117</v>
      </c>
      <c r="J194" s="51">
        <v>119</v>
      </c>
      <c r="K194" s="51">
        <v>117</v>
      </c>
      <c r="L194" s="53">
        <v>7000</v>
      </c>
      <c r="M194" s="54">
        <f>IF(D194="BUY",(K194-F194)*(L194),(F194-K194)*(L194))</f>
        <v>28000</v>
      </c>
      <c r="N194" s="55">
        <f>M194/(L194)/F194%</f>
        <v>3.5398230088495577</v>
      </c>
    </row>
    <row r="195" spans="1:14" ht="15" customHeight="1">
      <c r="A195" s="51">
        <v>4</v>
      </c>
      <c r="B195" s="52">
        <v>42996</v>
      </c>
      <c r="C195" s="51" t="s">
        <v>23</v>
      </c>
      <c r="D195" s="51" t="s">
        <v>21</v>
      </c>
      <c r="E195" s="51" t="s">
        <v>70</v>
      </c>
      <c r="F195" s="51">
        <v>2690</v>
      </c>
      <c r="G195" s="51">
        <v>2600</v>
      </c>
      <c r="H195" s="51">
        <v>2750</v>
      </c>
      <c r="I195" s="51">
        <v>2800</v>
      </c>
      <c r="J195" s="51">
        <v>2850</v>
      </c>
      <c r="K195" s="51">
        <v>2600</v>
      </c>
      <c r="L195" s="53">
        <v>250</v>
      </c>
      <c r="M195" s="54">
        <f>IF(D195="BUY",(K195-F195)*(L195),(F195-K195)*(L195))</f>
        <v>-22500</v>
      </c>
      <c r="N195" s="55">
        <f>M195/(L195)/F195%</f>
        <v>-3.345724907063197</v>
      </c>
    </row>
    <row r="196" spans="1:14" ht="15" customHeight="1">
      <c r="A196" s="51">
        <v>5</v>
      </c>
      <c r="B196" s="52">
        <v>42992</v>
      </c>
      <c r="C196" s="51" t="s">
        <v>23</v>
      </c>
      <c r="D196" s="51" t="s">
        <v>21</v>
      </c>
      <c r="E196" s="51" t="s">
        <v>69</v>
      </c>
      <c r="F196" s="51">
        <v>519</v>
      </c>
      <c r="G196" s="51">
        <v>505</v>
      </c>
      <c r="H196" s="51">
        <v>529</v>
      </c>
      <c r="I196" s="51">
        <v>539</v>
      </c>
      <c r="J196" s="51">
        <v>549</v>
      </c>
      <c r="K196" s="51">
        <v>523</v>
      </c>
      <c r="L196" s="53">
        <v>1200</v>
      </c>
      <c r="M196" s="54">
        <f aca="true" t="shared" si="8" ref="M196:M202">IF(D196="BUY",(K196-F196)*(L196),(F196-K196)*(L196))</f>
        <v>4800</v>
      </c>
      <c r="N196" s="55">
        <f aca="true" t="shared" si="9" ref="N196:N202">M196/(L196)/F196%</f>
        <v>0.770712909441233</v>
      </c>
    </row>
    <row r="197" spans="1:14" ht="15" customHeight="1">
      <c r="A197" s="51">
        <v>6</v>
      </c>
      <c r="B197" s="52">
        <v>42989</v>
      </c>
      <c r="C197" s="51" t="s">
        <v>23</v>
      </c>
      <c r="D197" s="51" t="s">
        <v>21</v>
      </c>
      <c r="E197" s="51" t="s">
        <v>67</v>
      </c>
      <c r="F197" s="51">
        <v>8100</v>
      </c>
      <c r="G197" s="51">
        <v>7920</v>
      </c>
      <c r="H197" s="51">
        <v>8200</v>
      </c>
      <c r="I197" s="51">
        <v>8300</v>
      </c>
      <c r="J197" s="51">
        <v>8400</v>
      </c>
      <c r="K197" s="51">
        <v>8200</v>
      </c>
      <c r="L197" s="53">
        <v>150</v>
      </c>
      <c r="M197" s="54">
        <f t="shared" si="8"/>
        <v>15000</v>
      </c>
      <c r="N197" s="55">
        <f t="shared" si="9"/>
        <v>1.2345679012345678</v>
      </c>
    </row>
    <row r="198" spans="1:14" ht="15" customHeight="1">
      <c r="A198" s="51">
        <v>7</v>
      </c>
      <c r="B198" s="52">
        <v>42986</v>
      </c>
      <c r="C198" s="51" t="s">
        <v>23</v>
      </c>
      <c r="D198" s="51" t="s">
        <v>21</v>
      </c>
      <c r="E198" s="51" t="s">
        <v>58</v>
      </c>
      <c r="F198" s="51">
        <v>116</v>
      </c>
      <c r="G198" s="51">
        <v>112</v>
      </c>
      <c r="H198" s="51">
        <v>118</v>
      </c>
      <c r="I198" s="51">
        <v>120</v>
      </c>
      <c r="J198" s="51">
        <v>122</v>
      </c>
      <c r="K198" s="51">
        <v>118</v>
      </c>
      <c r="L198" s="53">
        <v>7000</v>
      </c>
      <c r="M198" s="54">
        <f t="shared" si="8"/>
        <v>14000</v>
      </c>
      <c r="N198" s="55">
        <f t="shared" si="9"/>
        <v>1.7241379310344829</v>
      </c>
    </row>
    <row r="199" spans="1:14" ht="15" customHeight="1">
      <c r="A199" s="51">
        <v>8</v>
      </c>
      <c r="B199" s="52">
        <v>42983</v>
      </c>
      <c r="C199" s="51" t="s">
        <v>23</v>
      </c>
      <c r="D199" s="51" t="s">
        <v>21</v>
      </c>
      <c r="E199" s="51" t="s">
        <v>60</v>
      </c>
      <c r="F199" s="51">
        <v>1281</v>
      </c>
      <c r="G199" s="51">
        <v>1260</v>
      </c>
      <c r="H199" s="51">
        <v>1295</v>
      </c>
      <c r="I199" s="51">
        <v>1310</v>
      </c>
      <c r="J199" s="51">
        <v>1325</v>
      </c>
      <c r="K199" s="51">
        <v>1310</v>
      </c>
      <c r="L199" s="53">
        <v>1000</v>
      </c>
      <c r="M199" s="54">
        <f t="shared" si="8"/>
        <v>29000</v>
      </c>
      <c r="N199" s="55">
        <f t="shared" si="9"/>
        <v>2.263856362217018</v>
      </c>
    </row>
    <row r="200" spans="1:14" ht="15" customHeight="1">
      <c r="A200" s="51">
        <v>9</v>
      </c>
      <c r="B200" s="52">
        <v>42983</v>
      </c>
      <c r="C200" s="51" t="s">
        <v>23</v>
      </c>
      <c r="D200" s="51" t="s">
        <v>21</v>
      </c>
      <c r="E200" s="51" t="s">
        <v>59</v>
      </c>
      <c r="F200" s="51">
        <v>252</v>
      </c>
      <c r="G200" s="51">
        <v>248</v>
      </c>
      <c r="H200" s="51">
        <v>257</v>
      </c>
      <c r="I200" s="51">
        <v>262</v>
      </c>
      <c r="J200" s="51">
        <v>267</v>
      </c>
      <c r="K200" s="51">
        <v>257</v>
      </c>
      <c r="L200" s="53">
        <v>1700</v>
      </c>
      <c r="M200" s="54">
        <f t="shared" si="8"/>
        <v>8500</v>
      </c>
      <c r="N200" s="55">
        <f t="shared" si="9"/>
        <v>1.9841269841269842</v>
      </c>
    </row>
    <row r="201" spans="1:14" ht="15" customHeight="1">
      <c r="A201" s="51">
        <v>10</v>
      </c>
      <c r="B201" s="52">
        <v>42979</v>
      </c>
      <c r="C201" s="51" t="s">
        <v>23</v>
      </c>
      <c r="D201" s="51" t="s">
        <v>21</v>
      </c>
      <c r="E201" s="51" t="s">
        <v>57</v>
      </c>
      <c r="F201" s="51">
        <v>515</v>
      </c>
      <c r="G201" s="51">
        <v>498</v>
      </c>
      <c r="H201" s="51">
        <v>525</v>
      </c>
      <c r="I201" s="51">
        <v>535</v>
      </c>
      <c r="J201" s="51">
        <v>545</v>
      </c>
      <c r="K201" s="51">
        <v>525</v>
      </c>
      <c r="L201" s="53">
        <v>1500</v>
      </c>
      <c r="M201" s="54">
        <f t="shared" si="8"/>
        <v>15000</v>
      </c>
      <c r="N201" s="55">
        <f t="shared" si="9"/>
        <v>1.9417475728155338</v>
      </c>
    </row>
    <row r="202" spans="1:14" ht="15.75">
      <c r="A202" s="51">
        <v>11</v>
      </c>
      <c r="B202" s="52">
        <v>42979</v>
      </c>
      <c r="C202" s="57" t="s">
        <v>23</v>
      </c>
      <c r="D202" s="57" t="s">
        <v>21</v>
      </c>
      <c r="E202" s="57" t="s">
        <v>58</v>
      </c>
      <c r="F202" s="58">
        <v>113</v>
      </c>
      <c r="G202" s="58">
        <v>110</v>
      </c>
      <c r="H202" s="58">
        <v>115</v>
      </c>
      <c r="I202" s="58">
        <v>117</v>
      </c>
      <c r="J202" s="58">
        <v>119</v>
      </c>
      <c r="K202" s="58">
        <v>115</v>
      </c>
      <c r="L202" s="53">
        <v>7000</v>
      </c>
      <c r="M202" s="54">
        <f t="shared" si="8"/>
        <v>14000</v>
      </c>
      <c r="N202" s="55">
        <f t="shared" si="9"/>
        <v>1.7699115044247788</v>
      </c>
    </row>
    <row r="203" spans="1:14" ht="15" customHeight="1">
      <c r="A203" s="9" t="s">
        <v>25</v>
      </c>
      <c r="B203" s="10"/>
      <c r="C203" s="11"/>
      <c r="D203" s="12"/>
      <c r="E203" s="13"/>
      <c r="F203" s="13"/>
      <c r="G203" s="14"/>
      <c r="H203" s="15"/>
      <c r="I203" s="15"/>
      <c r="J203" s="15"/>
      <c r="K203" s="16"/>
      <c r="L203" s="17"/>
      <c r="N203" s="18"/>
    </row>
    <row r="204" spans="1:12" ht="15" customHeight="1">
      <c r="A204" s="9" t="s">
        <v>26</v>
      </c>
      <c r="B204" s="19"/>
      <c r="C204" s="11"/>
      <c r="D204" s="12"/>
      <c r="E204" s="13"/>
      <c r="F204" s="13"/>
      <c r="G204" s="14"/>
      <c r="H204" s="13"/>
      <c r="I204" s="13"/>
      <c r="J204" s="13"/>
      <c r="K204" s="16"/>
      <c r="L204" s="17"/>
    </row>
    <row r="205" spans="1:14" ht="15" customHeight="1">
      <c r="A205" s="9" t="s">
        <v>26</v>
      </c>
      <c r="B205" s="19"/>
      <c r="C205" s="20"/>
      <c r="D205" s="21"/>
      <c r="E205" s="22"/>
      <c r="F205" s="22"/>
      <c r="G205" s="23"/>
      <c r="H205" s="22"/>
      <c r="I205" s="22"/>
      <c r="J205" s="22"/>
      <c r="K205" s="22"/>
      <c r="L205" s="17"/>
      <c r="M205" s="17"/>
      <c r="N205" s="17"/>
    </row>
    <row r="206" spans="1:14" ht="15" customHeight="1" thickBot="1">
      <c r="A206" s="24"/>
      <c r="B206" s="19"/>
      <c r="C206" s="22"/>
      <c r="D206" s="22"/>
      <c r="E206" s="22"/>
      <c r="F206" s="25"/>
      <c r="G206" s="26"/>
      <c r="H206" s="27" t="s">
        <v>27</v>
      </c>
      <c r="I206" s="27"/>
      <c r="J206" s="28"/>
      <c r="K206" s="28"/>
      <c r="L206" s="17"/>
      <c r="M206" s="63" t="s">
        <v>72</v>
      </c>
      <c r="N206" s="64" t="s">
        <v>68</v>
      </c>
    </row>
    <row r="207" spans="1:12" ht="15" customHeight="1">
      <c r="A207" s="24"/>
      <c r="B207" s="19"/>
      <c r="C207" s="74" t="s">
        <v>28</v>
      </c>
      <c r="D207" s="74"/>
      <c r="E207" s="29">
        <v>11</v>
      </c>
      <c r="F207" s="30">
        <f>F208+F209+F210+F211+F212+F213</f>
        <v>100.00000000000001</v>
      </c>
      <c r="G207" s="31">
        <v>11</v>
      </c>
      <c r="H207" s="32">
        <f>G208/G207%</f>
        <v>81.81818181818181</v>
      </c>
      <c r="I207" s="32"/>
      <c r="J207" s="32"/>
      <c r="L207" s="17"/>
    </row>
    <row r="208" spans="1:14" ht="15" customHeight="1">
      <c r="A208" s="24"/>
      <c r="B208" s="19"/>
      <c r="C208" s="70" t="s">
        <v>29</v>
      </c>
      <c r="D208" s="70"/>
      <c r="E208" s="33">
        <v>9</v>
      </c>
      <c r="F208" s="34">
        <f>(E208/E207)*100</f>
        <v>81.81818181818183</v>
      </c>
      <c r="G208" s="31">
        <v>9</v>
      </c>
      <c r="H208" s="28"/>
      <c r="I208" s="28"/>
      <c r="J208" s="22"/>
      <c r="K208" s="28"/>
      <c r="M208" s="22"/>
      <c r="N208" s="22"/>
    </row>
    <row r="209" spans="1:14" ht="15" customHeight="1">
      <c r="A209" s="35"/>
      <c r="B209" s="19"/>
      <c r="C209" s="70" t="s">
        <v>31</v>
      </c>
      <c r="D209" s="70"/>
      <c r="E209" s="33">
        <v>0</v>
      </c>
      <c r="F209" s="34">
        <f>(E209/E207)*100</f>
        <v>0</v>
      </c>
      <c r="G209" s="36"/>
      <c r="H209" s="31"/>
      <c r="I209" s="31"/>
      <c r="J209" s="22"/>
      <c r="K209" s="28"/>
      <c r="L209" s="17"/>
      <c r="M209" s="20"/>
      <c r="N209" s="20"/>
    </row>
    <row r="210" spans="1:14" ht="15" customHeight="1">
      <c r="A210" s="35"/>
      <c r="B210" s="19"/>
      <c r="C210" s="70" t="s">
        <v>32</v>
      </c>
      <c r="D210" s="70"/>
      <c r="E210" s="33">
        <v>0</v>
      </c>
      <c r="F210" s="34">
        <f>(E210/E207)*100</f>
        <v>0</v>
      </c>
      <c r="G210" s="36"/>
      <c r="H210" s="31"/>
      <c r="I210" s="31"/>
      <c r="J210" s="22"/>
      <c r="K210" s="28"/>
      <c r="L210" s="17"/>
      <c r="M210" s="17"/>
      <c r="N210" s="17"/>
    </row>
    <row r="211" spans="1:14" ht="15" customHeight="1">
      <c r="A211" s="35"/>
      <c r="B211" s="19"/>
      <c r="C211" s="70" t="s">
        <v>33</v>
      </c>
      <c r="D211" s="70"/>
      <c r="E211" s="33">
        <v>2</v>
      </c>
      <c r="F211" s="34">
        <f>(E211/E207)*100</f>
        <v>18.181818181818183</v>
      </c>
      <c r="G211" s="36"/>
      <c r="H211" s="22" t="s">
        <v>34</v>
      </c>
      <c r="I211" s="22"/>
      <c r="J211" s="37"/>
      <c r="K211" s="28"/>
      <c r="L211" s="17"/>
      <c r="M211" s="17"/>
      <c r="N211" s="17"/>
    </row>
    <row r="212" spans="1:14" ht="15" customHeight="1">
      <c r="A212" s="35"/>
      <c r="B212" s="19"/>
      <c r="C212" s="70" t="s">
        <v>35</v>
      </c>
      <c r="D212" s="70"/>
      <c r="E212" s="33">
        <v>0</v>
      </c>
      <c r="F212" s="34">
        <v>0</v>
      </c>
      <c r="G212" s="36"/>
      <c r="H212" s="22"/>
      <c r="I212" s="22"/>
      <c r="J212" s="37"/>
      <c r="K212" s="28"/>
      <c r="L212" s="17"/>
      <c r="M212" s="17"/>
      <c r="N212" s="17"/>
    </row>
    <row r="213" spans="1:14" ht="15" customHeight="1" thickBot="1">
      <c r="A213" s="35"/>
      <c r="B213" s="19"/>
      <c r="C213" s="71" t="s">
        <v>36</v>
      </c>
      <c r="D213" s="71"/>
      <c r="E213" s="38"/>
      <c r="F213" s="39">
        <f>(E213/E207)*100</f>
        <v>0</v>
      </c>
      <c r="G213" s="36"/>
      <c r="H213" s="22"/>
      <c r="I213" s="22"/>
      <c r="M213" s="17"/>
      <c r="N213" s="17"/>
    </row>
    <row r="214" spans="1:14" ht="15" customHeight="1">
      <c r="A214" s="41" t="s">
        <v>37</v>
      </c>
      <c r="B214" s="10"/>
      <c r="C214" s="11"/>
      <c r="D214" s="11"/>
      <c r="E214" s="13"/>
      <c r="F214" s="13"/>
      <c r="G214" s="42"/>
      <c r="H214" s="43"/>
      <c r="I214" s="43"/>
      <c r="J214" s="43"/>
      <c r="K214" s="13"/>
      <c r="L214" s="17"/>
      <c r="M214" s="40"/>
      <c r="N214" s="40"/>
    </row>
    <row r="215" spans="1:14" ht="15" customHeight="1">
      <c r="A215" s="12" t="s">
        <v>38</v>
      </c>
      <c r="B215" s="10"/>
      <c r="C215" s="44"/>
      <c r="D215" s="45"/>
      <c r="E215" s="46"/>
      <c r="F215" s="43"/>
      <c r="G215" s="42"/>
      <c r="H215" s="43"/>
      <c r="I215" s="43"/>
      <c r="J215" s="43"/>
      <c r="K215" s="13"/>
      <c r="L215" s="17"/>
      <c r="M215" s="24"/>
      <c r="N215" s="24"/>
    </row>
    <row r="216" spans="1:14" ht="15" customHeight="1">
      <c r="A216" s="12" t="s">
        <v>39</v>
      </c>
      <c r="B216" s="10"/>
      <c r="C216" s="11"/>
      <c r="D216" s="45"/>
      <c r="E216" s="46"/>
      <c r="F216" s="43"/>
      <c r="G216" s="42"/>
      <c r="H216" s="47"/>
      <c r="I216" s="47"/>
      <c r="J216" s="47"/>
      <c r="K216" s="13"/>
      <c r="L216" s="17"/>
      <c r="M216" s="17"/>
      <c r="N216" s="17"/>
    </row>
    <row r="217" spans="1:14" ht="12.75" customHeight="1">
      <c r="A217" s="12" t="s">
        <v>40</v>
      </c>
      <c r="B217" s="44"/>
      <c r="C217" s="11"/>
      <c r="D217" s="45"/>
      <c r="E217" s="46"/>
      <c r="F217" s="43"/>
      <c r="G217" s="48"/>
      <c r="H217" s="47"/>
      <c r="I217" s="47"/>
      <c r="J217" s="47"/>
      <c r="K217" s="13"/>
      <c r="L217" s="17"/>
      <c r="M217" s="17"/>
      <c r="N217" s="17"/>
    </row>
    <row r="218" spans="1:14" ht="12.75" customHeight="1" thickBot="1">
      <c r="A218" s="12" t="s">
        <v>41</v>
      </c>
      <c r="B218" s="35"/>
      <c r="C218" s="11"/>
      <c r="D218" s="49"/>
      <c r="E218" s="43"/>
      <c r="F218" s="43"/>
      <c r="G218" s="48"/>
      <c r="H218" s="47"/>
      <c r="I218" s="47"/>
      <c r="J218" s="47"/>
      <c r="K218" s="43"/>
      <c r="L218" s="17"/>
      <c r="M218" s="17"/>
      <c r="N218" s="17"/>
    </row>
    <row r="219" spans="1:14" ht="15.75" customHeight="1" thickBot="1">
      <c r="A219" s="80" t="s">
        <v>0</v>
      </c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</row>
    <row r="220" spans="1:14" ht="15.75" customHeight="1" thickBot="1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</row>
    <row r="221" spans="1:14" ht="15.75" customHeight="1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</row>
    <row r="222" spans="1:14" ht="15.75" customHeight="1">
      <c r="A222" s="78" t="s">
        <v>1</v>
      </c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</row>
    <row r="223" spans="1:14" s="4" customFormat="1" ht="15.75" customHeight="1">
      <c r="A223" s="78" t="s">
        <v>2</v>
      </c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</row>
    <row r="224" spans="1:14" s="5" customFormat="1" ht="16.5" customHeight="1" thickBot="1">
      <c r="A224" s="79" t="s">
        <v>3</v>
      </c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</row>
    <row r="225" spans="1:14" s="5" customFormat="1" ht="16.5" customHeight="1">
      <c r="A225" s="75" t="s">
        <v>4</v>
      </c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</row>
    <row r="226" spans="1:14" s="6" customFormat="1" ht="15.75" customHeight="1">
      <c r="A226" s="75" t="s">
        <v>5</v>
      </c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</row>
    <row r="227" spans="1:14" s="6" customFormat="1" ht="15.75" customHeight="1">
      <c r="A227" s="72" t="s">
        <v>6</v>
      </c>
      <c r="B227" s="68" t="s">
        <v>7</v>
      </c>
      <c r="C227" s="68" t="s">
        <v>8</v>
      </c>
      <c r="D227" s="72" t="s">
        <v>9</v>
      </c>
      <c r="E227" s="68" t="s">
        <v>10</v>
      </c>
      <c r="F227" s="68" t="s">
        <v>11</v>
      </c>
      <c r="G227" s="68" t="s">
        <v>12</v>
      </c>
      <c r="H227" s="68" t="s">
        <v>13</v>
      </c>
      <c r="I227" s="68" t="s">
        <v>14</v>
      </c>
      <c r="J227" s="68" t="s">
        <v>15</v>
      </c>
      <c r="K227" s="76" t="s">
        <v>16</v>
      </c>
      <c r="L227" s="68" t="s">
        <v>17</v>
      </c>
      <c r="M227" s="68" t="s">
        <v>18</v>
      </c>
      <c r="N227" s="68" t="s">
        <v>19</v>
      </c>
    </row>
    <row r="228" spans="1:14" s="6" customFormat="1" ht="15.75" customHeight="1">
      <c r="A228" s="73"/>
      <c r="B228" s="69"/>
      <c r="C228" s="69"/>
      <c r="D228" s="73"/>
      <c r="E228" s="69"/>
      <c r="F228" s="69"/>
      <c r="G228" s="69"/>
      <c r="H228" s="69"/>
      <c r="I228" s="69"/>
      <c r="J228" s="69"/>
      <c r="K228" s="77"/>
      <c r="L228" s="69"/>
      <c r="M228" s="69"/>
      <c r="N228" s="69"/>
    </row>
    <row r="229" spans="1:14" s="6" customFormat="1" ht="15.75">
      <c r="A229" s="59">
        <v>1</v>
      </c>
      <c r="B229" s="60">
        <v>42977</v>
      </c>
      <c r="C229" s="6" t="s">
        <v>20</v>
      </c>
      <c r="D229" s="6" t="s">
        <v>21</v>
      </c>
      <c r="E229" s="6" t="s">
        <v>62</v>
      </c>
      <c r="F229" s="61">
        <v>97.5</v>
      </c>
      <c r="G229" s="61">
        <v>94.5</v>
      </c>
      <c r="H229" s="61">
        <v>99.5</v>
      </c>
      <c r="I229" s="61">
        <v>101.5</v>
      </c>
      <c r="J229" s="61">
        <v>103.5</v>
      </c>
      <c r="K229" s="61">
        <v>103.5</v>
      </c>
      <c r="L229" s="62">
        <v>1000</v>
      </c>
      <c r="M229" s="7">
        <f>IF(D229="BUY",(K229-F229)*(L229),(F229-K229)*(L229))</f>
        <v>6000</v>
      </c>
      <c r="N229" s="8">
        <f>M229/(L229)/F229%</f>
        <v>6.153846153846154</v>
      </c>
    </row>
    <row r="230" spans="1:15" s="6" customFormat="1" ht="15.75" customHeight="1">
      <c r="A230" s="59">
        <v>2</v>
      </c>
      <c r="B230" s="52">
        <v>42975</v>
      </c>
      <c r="C230" s="51" t="s">
        <v>20</v>
      </c>
      <c r="D230" s="51" t="s">
        <v>53</v>
      </c>
      <c r="E230" s="51" t="s">
        <v>64</v>
      </c>
      <c r="F230" s="51">
        <v>975</v>
      </c>
      <c r="G230" s="51">
        <v>998</v>
      </c>
      <c r="H230" s="51">
        <v>960</v>
      </c>
      <c r="I230" s="51">
        <v>945</v>
      </c>
      <c r="J230" s="51">
        <v>930</v>
      </c>
      <c r="K230" s="51">
        <v>990</v>
      </c>
      <c r="L230" s="56">
        <v>800</v>
      </c>
      <c r="M230" s="7">
        <f>IF(D230="BUY",(K230-F230)*(L230),(F230-K230)*(L230))</f>
        <v>-12000</v>
      </c>
      <c r="N230" s="8">
        <f>M230/(L230)/F230%</f>
        <v>-1.5384615384615385</v>
      </c>
      <c r="O230" s="50"/>
    </row>
    <row r="231" spans="1:14" s="6" customFormat="1" ht="15.75">
      <c r="A231" s="59">
        <v>3</v>
      </c>
      <c r="B231" s="60">
        <v>42971</v>
      </c>
      <c r="C231" s="6" t="s">
        <v>20</v>
      </c>
      <c r="D231" s="6" t="s">
        <v>21</v>
      </c>
      <c r="E231" s="6" t="s">
        <v>61</v>
      </c>
      <c r="F231" s="61">
        <v>285</v>
      </c>
      <c r="G231" s="61">
        <v>279</v>
      </c>
      <c r="H231" s="61">
        <v>288</v>
      </c>
      <c r="I231" s="61">
        <v>301</v>
      </c>
      <c r="J231" s="61">
        <v>305</v>
      </c>
      <c r="K231" s="61">
        <v>305</v>
      </c>
      <c r="L231" s="62">
        <v>1000</v>
      </c>
      <c r="M231" s="7">
        <f aca="true" t="shared" si="10" ref="M231:M242">IF(D231="BUY",(K231-F231)*(L231),(F231-K231)*(L231))</f>
        <v>20000</v>
      </c>
      <c r="N231" s="8">
        <f aca="true" t="shared" si="11" ref="N231:N242">M231/(L231)/F231%</f>
        <v>7.017543859649122</v>
      </c>
    </row>
    <row r="232" spans="1:15" s="6" customFormat="1" ht="15.75" customHeight="1">
      <c r="A232" s="59">
        <v>4</v>
      </c>
      <c r="B232" s="52">
        <v>42968</v>
      </c>
      <c r="C232" s="51" t="s">
        <v>20</v>
      </c>
      <c r="D232" s="51" t="s">
        <v>53</v>
      </c>
      <c r="E232" s="51" t="s">
        <v>54</v>
      </c>
      <c r="F232" s="51">
        <v>145.5</v>
      </c>
      <c r="G232" s="51">
        <v>152.5</v>
      </c>
      <c r="H232" s="51">
        <v>141.5</v>
      </c>
      <c r="I232" s="51">
        <v>136.5</v>
      </c>
      <c r="J232" s="51">
        <v>131.5</v>
      </c>
      <c r="K232" s="51">
        <v>141.5</v>
      </c>
      <c r="L232" s="56">
        <v>3500</v>
      </c>
      <c r="M232" s="7">
        <f t="shared" si="10"/>
        <v>14000</v>
      </c>
      <c r="N232" s="8">
        <f t="shared" si="11"/>
        <v>2.7491408934707904</v>
      </c>
      <c r="O232" s="50"/>
    </row>
    <row r="233" spans="1:15" s="6" customFormat="1" ht="15.75" customHeight="1">
      <c r="A233" s="59">
        <v>5</v>
      </c>
      <c r="B233" s="52">
        <v>42964</v>
      </c>
      <c r="C233" s="51" t="s">
        <v>23</v>
      </c>
      <c r="D233" s="51" t="s">
        <v>53</v>
      </c>
      <c r="E233" s="51" t="s">
        <v>52</v>
      </c>
      <c r="F233" s="51">
        <v>1745</v>
      </c>
      <c r="G233" s="51">
        <v>1785</v>
      </c>
      <c r="H233" s="51">
        <v>1705</v>
      </c>
      <c r="I233" s="51">
        <v>1685</v>
      </c>
      <c r="J233" s="51">
        <v>1660</v>
      </c>
      <c r="K233" s="51">
        <v>1705</v>
      </c>
      <c r="L233" s="56">
        <v>350</v>
      </c>
      <c r="M233" s="7">
        <f t="shared" si="10"/>
        <v>14000</v>
      </c>
      <c r="N233" s="8">
        <f t="shared" si="11"/>
        <v>2.2922636103151866</v>
      </c>
      <c r="O233" s="50"/>
    </row>
    <row r="234" spans="1:14" s="6" customFormat="1" ht="15.75">
      <c r="A234" s="59">
        <v>6</v>
      </c>
      <c r="B234" s="60">
        <v>42961</v>
      </c>
      <c r="C234" s="6" t="s">
        <v>20</v>
      </c>
      <c r="D234" s="6" t="s">
        <v>21</v>
      </c>
      <c r="E234" s="6" t="s">
        <v>63</v>
      </c>
      <c r="F234" s="61">
        <v>1350</v>
      </c>
      <c r="G234" s="61">
        <v>1320</v>
      </c>
      <c r="H234" s="61">
        <v>1365</v>
      </c>
      <c r="I234" s="61">
        <v>1380</v>
      </c>
      <c r="J234" s="61">
        <v>1395</v>
      </c>
      <c r="K234" s="61">
        <v>1380</v>
      </c>
      <c r="L234" s="62">
        <v>1000</v>
      </c>
      <c r="M234" s="7">
        <f>IF(D234="BUY",(K234-F234)*(L234),(F234-K234)*(L234))</f>
        <v>30000</v>
      </c>
      <c r="N234" s="8">
        <f>M234/(L234)/F234%</f>
        <v>2.2222222222222223</v>
      </c>
    </row>
    <row r="235" spans="1:15" s="6" customFormat="1" ht="15.75" customHeight="1">
      <c r="A235" s="59">
        <v>7</v>
      </c>
      <c r="B235" s="52">
        <v>42958</v>
      </c>
      <c r="C235" s="51" t="s">
        <v>20</v>
      </c>
      <c r="D235" s="51" t="s">
        <v>53</v>
      </c>
      <c r="E235" s="51" t="s">
        <v>55</v>
      </c>
      <c r="F235" s="51">
        <v>283</v>
      </c>
      <c r="G235" s="51">
        <v>293</v>
      </c>
      <c r="H235" s="51">
        <v>278</v>
      </c>
      <c r="I235" s="51">
        <v>273</v>
      </c>
      <c r="J235" s="51">
        <v>268</v>
      </c>
      <c r="K235" s="51">
        <v>278</v>
      </c>
      <c r="L235" s="56">
        <v>3500</v>
      </c>
      <c r="M235" s="7">
        <f t="shared" si="10"/>
        <v>17500</v>
      </c>
      <c r="N235" s="8">
        <f t="shared" si="11"/>
        <v>1.7667844522968197</v>
      </c>
      <c r="O235" s="50"/>
    </row>
    <row r="236" spans="1:15" s="6" customFormat="1" ht="15.75" customHeight="1">
      <c r="A236" s="59">
        <v>8</v>
      </c>
      <c r="B236" s="52">
        <v>42957</v>
      </c>
      <c r="C236" s="51" t="s">
        <v>20</v>
      </c>
      <c r="D236" s="51" t="s">
        <v>53</v>
      </c>
      <c r="E236" s="51" t="s">
        <v>54</v>
      </c>
      <c r="F236" s="51">
        <v>148</v>
      </c>
      <c r="G236" s="51">
        <v>158</v>
      </c>
      <c r="H236" s="51">
        <v>144</v>
      </c>
      <c r="I236" s="51">
        <v>140</v>
      </c>
      <c r="J236" s="51">
        <v>136</v>
      </c>
      <c r="K236" s="51">
        <v>144</v>
      </c>
      <c r="L236" s="56">
        <v>3500</v>
      </c>
      <c r="M236" s="7">
        <f t="shared" si="10"/>
        <v>14000</v>
      </c>
      <c r="N236" s="8">
        <f t="shared" si="11"/>
        <v>2.7027027027027026</v>
      </c>
      <c r="O236" s="50"/>
    </row>
    <row r="237" spans="1:15" s="6" customFormat="1" ht="15.75" customHeight="1">
      <c r="A237" s="59">
        <v>9</v>
      </c>
      <c r="B237" s="52">
        <v>42956</v>
      </c>
      <c r="C237" s="51" t="s">
        <v>23</v>
      </c>
      <c r="D237" s="51" t="s">
        <v>21</v>
      </c>
      <c r="E237" s="51" t="s">
        <v>52</v>
      </c>
      <c r="F237" s="51">
        <v>1780</v>
      </c>
      <c r="G237" s="51">
        <v>1720</v>
      </c>
      <c r="H237" s="51">
        <v>1810</v>
      </c>
      <c r="I237" s="51">
        <v>1840</v>
      </c>
      <c r="J237" s="51">
        <v>1870</v>
      </c>
      <c r="K237" s="51">
        <v>1720</v>
      </c>
      <c r="L237" s="53">
        <v>350</v>
      </c>
      <c r="M237" s="54">
        <f t="shared" si="10"/>
        <v>-21000</v>
      </c>
      <c r="N237" s="8">
        <f t="shared" si="11"/>
        <v>-3.3707865168539324</v>
      </c>
      <c r="O237" s="50"/>
    </row>
    <row r="238" spans="1:15" s="6" customFormat="1" ht="15.75" customHeight="1">
      <c r="A238" s="59">
        <v>10</v>
      </c>
      <c r="B238" s="52">
        <v>42955</v>
      </c>
      <c r="C238" s="51" t="s">
        <v>23</v>
      </c>
      <c r="D238" s="51" t="s">
        <v>21</v>
      </c>
      <c r="E238" s="51" t="s">
        <v>51</v>
      </c>
      <c r="F238" s="51">
        <v>785</v>
      </c>
      <c r="G238" s="51">
        <v>770</v>
      </c>
      <c r="H238" s="51">
        <v>798</v>
      </c>
      <c r="I238" s="51">
        <v>810</v>
      </c>
      <c r="J238" s="51">
        <v>821</v>
      </c>
      <c r="K238" s="51">
        <v>798</v>
      </c>
      <c r="L238" s="53">
        <v>1500</v>
      </c>
      <c r="M238" s="54">
        <f>IF(D238="BUY",(K238-F238)*(L238),(F238-K238)*(L238))</f>
        <v>19500</v>
      </c>
      <c r="N238" s="55">
        <f>M238/(L238)/F238%</f>
        <v>1.6560509554140128</v>
      </c>
      <c r="O238" s="50"/>
    </row>
    <row r="239" spans="1:14" s="6" customFormat="1" ht="15.75">
      <c r="A239" s="59">
        <v>11</v>
      </c>
      <c r="B239" s="60">
        <v>42950</v>
      </c>
      <c r="C239" s="6" t="s">
        <v>20</v>
      </c>
      <c r="D239" s="6" t="s">
        <v>21</v>
      </c>
      <c r="E239" s="6" t="s">
        <v>66</v>
      </c>
      <c r="F239" s="61">
        <v>963</v>
      </c>
      <c r="G239" s="61">
        <v>943</v>
      </c>
      <c r="H239" s="61">
        <v>973</v>
      </c>
      <c r="I239" s="61">
        <v>983</v>
      </c>
      <c r="J239" s="61">
        <v>993</v>
      </c>
      <c r="K239" s="61">
        <v>983</v>
      </c>
      <c r="L239" s="62">
        <v>1000</v>
      </c>
      <c r="M239" s="7">
        <f>IF(D239="BUY",(K239-F239)*(L239),(F239-K239)*(L239))</f>
        <v>20000</v>
      </c>
      <c r="N239" s="8">
        <f>M239/(L239)/F239%</f>
        <v>2.0768431983385254</v>
      </c>
    </row>
    <row r="240" spans="1:15" s="6" customFormat="1" ht="15.75" customHeight="1">
      <c r="A240" s="59">
        <v>12</v>
      </c>
      <c r="B240" s="52">
        <v>42949</v>
      </c>
      <c r="C240" s="51" t="s">
        <v>23</v>
      </c>
      <c r="D240" s="51" t="s">
        <v>21</v>
      </c>
      <c r="E240" s="51" t="s">
        <v>49</v>
      </c>
      <c r="F240" s="51">
        <v>1045</v>
      </c>
      <c r="G240" s="51">
        <v>1010</v>
      </c>
      <c r="H240" s="51">
        <v>1070</v>
      </c>
      <c r="I240" s="51">
        <v>1100</v>
      </c>
      <c r="J240" s="51">
        <v>1130</v>
      </c>
      <c r="K240" s="51">
        <v>1010</v>
      </c>
      <c r="L240" s="53">
        <v>400</v>
      </c>
      <c r="M240" s="54">
        <f t="shared" si="10"/>
        <v>-14000</v>
      </c>
      <c r="N240" s="8">
        <f>M240/(L240)/F240%</f>
        <v>-3.349282296650718</v>
      </c>
      <c r="O240" s="50"/>
    </row>
    <row r="241" spans="1:14" s="6" customFormat="1" ht="15.75">
      <c r="A241" s="59">
        <v>13</v>
      </c>
      <c r="B241" s="60">
        <v>42948</v>
      </c>
      <c r="C241" s="6" t="s">
        <v>20</v>
      </c>
      <c r="D241" s="6" t="s">
        <v>21</v>
      </c>
      <c r="E241" s="6" t="s">
        <v>65</v>
      </c>
      <c r="F241" s="61">
        <v>1890</v>
      </c>
      <c r="G241" s="61">
        <v>1850</v>
      </c>
      <c r="H241" s="61">
        <v>1910</v>
      </c>
      <c r="I241" s="61">
        <v>1930</v>
      </c>
      <c r="J241" s="61">
        <v>1950</v>
      </c>
      <c r="K241" s="61">
        <v>1930</v>
      </c>
      <c r="L241" s="62">
        <v>1000</v>
      </c>
      <c r="M241" s="7">
        <f t="shared" si="10"/>
        <v>40000</v>
      </c>
      <c r="N241" s="8">
        <f t="shared" si="11"/>
        <v>2.1164021164021167</v>
      </c>
    </row>
    <row r="242" spans="1:15" s="6" customFormat="1" ht="15.75" customHeight="1">
      <c r="A242" s="59">
        <v>14</v>
      </c>
      <c r="B242" s="52">
        <v>42948</v>
      </c>
      <c r="C242" s="51" t="s">
        <v>20</v>
      </c>
      <c r="D242" s="51" t="s">
        <v>21</v>
      </c>
      <c r="E242" s="51" t="s">
        <v>22</v>
      </c>
      <c r="F242" s="51">
        <v>533</v>
      </c>
      <c r="G242" s="51">
        <v>505</v>
      </c>
      <c r="H242" s="51">
        <v>548</v>
      </c>
      <c r="I242" s="51">
        <v>563</v>
      </c>
      <c r="J242" s="51">
        <v>578</v>
      </c>
      <c r="K242" s="51">
        <v>548</v>
      </c>
      <c r="L242" s="53">
        <v>2000</v>
      </c>
      <c r="M242" s="54">
        <f t="shared" si="10"/>
        <v>30000</v>
      </c>
      <c r="N242" s="55">
        <f t="shared" si="11"/>
        <v>2.8142589118198873</v>
      </c>
      <c r="O242" s="50"/>
    </row>
    <row r="243" spans="1:203" ht="15.75" customHeight="1">
      <c r="A243" s="9" t="s">
        <v>25</v>
      </c>
      <c r="B243" s="10"/>
      <c r="C243" s="11"/>
      <c r="D243" s="12"/>
      <c r="E243" s="13"/>
      <c r="F243" s="13"/>
      <c r="G243" s="14"/>
      <c r="H243" s="15"/>
      <c r="I243" s="15"/>
      <c r="J243" s="15"/>
      <c r="K243" s="16"/>
      <c r="L243" s="17"/>
      <c r="N243" s="18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</row>
    <row r="244" spans="1:12" ht="15.75" customHeight="1">
      <c r="A244" s="9" t="s">
        <v>26</v>
      </c>
      <c r="B244" s="19"/>
      <c r="C244" s="11"/>
      <c r="D244" s="12"/>
      <c r="E244" s="13"/>
      <c r="F244" s="13"/>
      <c r="G244" s="14"/>
      <c r="H244" s="13"/>
      <c r="I244" s="13"/>
      <c r="J244" s="13"/>
      <c r="K244" s="16"/>
      <c r="L244" s="17"/>
    </row>
    <row r="245" spans="1:14" ht="15.75" customHeight="1">
      <c r="A245" s="9" t="s">
        <v>26</v>
      </c>
      <c r="B245" s="19"/>
      <c r="C245" s="20"/>
      <c r="D245" s="21"/>
      <c r="E245" s="22"/>
      <c r="F245" s="22"/>
      <c r="G245" s="23"/>
      <c r="H245" s="22"/>
      <c r="I245" s="22"/>
      <c r="J245" s="22"/>
      <c r="K245" s="22"/>
      <c r="L245" s="17"/>
      <c r="M245" s="17"/>
      <c r="N245" s="17"/>
    </row>
    <row r="246" spans="1:14" ht="16.5" customHeight="1" thickBot="1">
      <c r="A246" s="24"/>
      <c r="B246" s="19"/>
      <c r="C246" s="22"/>
      <c r="D246" s="22"/>
      <c r="E246" s="22"/>
      <c r="F246" s="25"/>
      <c r="G246" s="26"/>
      <c r="H246" s="27" t="s">
        <v>27</v>
      </c>
      <c r="I246" s="27"/>
      <c r="J246" s="28"/>
      <c r="K246" s="28"/>
      <c r="L246" s="17"/>
      <c r="M246" s="17"/>
      <c r="N246" s="17"/>
    </row>
    <row r="247" spans="1:12" ht="15.75" customHeight="1">
      <c r="A247" s="24"/>
      <c r="B247" s="19"/>
      <c r="C247" s="74" t="s">
        <v>28</v>
      </c>
      <c r="D247" s="74"/>
      <c r="E247" s="29">
        <v>14</v>
      </c>
      <c r="F247" s="30">
        <f>F248+F249+F250+F251+F252+F253</f>
        <v>100</v>
      </c>
      <c r="G247" s="31">
        <v>14</v>
      </c>
      <c r="H247" s="32">
        <f>G248/G247%</f>
        <v>78.57142857142857</v>
      </c>
      <c r="I247" s="32"/>
      <c r="J247" s="32"/>
      <c r="L247" s="17"/>
    </row>
    <row r="248" spans="1:14" ht="15.75" customHeight="1">
      <c r="A248" s="24"/>
      <c r="B248" s="19"/>
      <c r="C248" s="70" t="s">
        <v>29</v>
      </c>
      <c r="D248" s="70"/>
      <c r="E248" s="33">
        <v>11</v>
      </c>
      <c r="F248" s="34">
        <f>(E248/E247)*100</f>
        <v>78.57142857142857</v>
      </c>
      <c r="G248" s="31">
        <v>11</v>
      </c>
      <c r="H248" s="28"/>
      <c r="I248" s="28"/>
      <c r="J248" s="22"/>
      <c r="K248" s="28"/>
      <c r="M248" s="22" t="s">
        <v>30</v>
      </c>
      <c r="N248" s="22"/>
    </row>
    <row r="249" spans="1:14" ht="15.75" customHeight="1">
      <c r="A249" s="35"/>
      <c r="B249" s="19"/>
      <c r="C249" s="70" t="s">
        <v>31</v>
      </c>
      <c r="D249" s="70"/>
      <c r="E249" s="33">
        <v>0</v>
      </c>
      <c r="F249" s="34">
        <f>(E249/E247)*100</f>
        <v>0</v>
      </c>
      <c r="G249" s="36"/>
      <c r="H249" s="31"/>
      <c r="I249" s="31"/>
      <c r="J249" s="22"/>
      <c r="K249" s="28"/>
      <c r="L249" s="17"/>
      <c r="M249" s="20"/>
      <c r="N249" s="20"/>
    </row>
    <row r="250" spans="1:14" ht="15.75" customHeight="1">
      <c r="A250" s="35"/>
      <c r="B250" s="19"/>
      <c r="C250" s="70" t="s">
        <v>32</v>
      </c>
      <c r="D250" s="70"/>
      <c r="E250" s="33">
        <v>0</v>
      </c>
      <c r="F250" s="34">
        <f>(E250/E247)*100</f>
        <v>0</v>
      </c>
      <c r="G250" s="36"/>
      <c r="H250" s="31"/>
      <c r="I250" s="31"/>
      <c r="J250" s="22"/>
      <c r="K250" s="28"/>
      <c r="L250" s="17"/>
      <c r="M250" s="17"/>
      <c r="N250" s="17"/>
    </row>
    <row r="251" spans="1:14" ht="15.75" customHeight="1">
      <c r="A251" s="35"/>
      <c r="B251" s="19"/>
      <c r="C251" s="70" t="s">
        <v>33</v>
      </c>
      <c r="D251" s="70"/>
      <c r="E251" s="33">
        <v>3</v>
      </c>
      <c r="F251" s="34">
        <f>(E251/E247)*100</f>
        <v>21.428571428571427</v>
      </c>
      <c r="G251" s="36"/>
      <c r="H251" s="22" t="s">
        <v>34</v>
      </c>
      <c r="I251" s="22"/>
      <c r="J251" s="37"/>
      <c r="K251" s="28"/>
      <c r="L251" s="17"/>
      <c r="M251" s="17"/>
      <c r="N251" s="17"/>
    </row>
    <row r="252" spans="1:14" ht="15.75" customHeight="1">
      <c r="A252" s="35"/>
      <c r="B252" s="19"/>
      <c r="C252" s="70" t="s">
        <v>35</v>
      </c>
      <c r="D252" s="70"/>
      <c r="E252" s="33">
        <v>0</v>
      </c>
      <c r="F252" s="34">
        <v>0</v>
      </c>
      <c r="G252" s="36"/>
      <c r="H252" s="22"/>
      <c r="I252" s="22"/>
      <c r="J252" s="37"/>
      <c r="K252" s="28"/>
      <c r="L252" s="17"/>
      <c r="M252" s="17"/>
      <c r="N252" s="17"/>
    </row>
    <row r="253" spans="1:14" ht="16.5" customHeight="1" thickBot="1">
      <c r="A253" s="35"/>
      <c r="B253" s="19"/>
      <c r="C253" s="71" t="s">
        <v>36</v>
      </c>
      <c r="D253" s="71"/>
      <c r="E253" s="38"/>
      <c r="F253" s="39">
        <f>(E253/E247)*100</f>
        <v>0</v>
      </c>
      <c r="G253" s="36"/>
      <c r="H253" s="22"/>
      <c r="I253" s="22"/>
      <c r="M253" s="17"/>
      <c r="N253" s="17"/>
    </row>
    <row r="254" spans="1:14" ht="15.75" customHeight="1">
      <c r="A254" s="41" t="s">
        <v>37</v>
      </c>
      <c r="B254" s="10"/>
      <c r="C254" s="11"/>
      <c r="D254" s="11"/>
      <c r="E254" s="13"/>
      <c r="F254" s="13"/>
      <c r="G254" s="42"/>
      <c r="H254" s="43"/>
      <c r="I254" s="43"/>
      <c r="J254" s="43"/>
      <c r="K254" s="13"/>
      <c r="L254" s="17"/>
      <c r="M254" s="40"/>
      <c r="N254" s="40"/>
    </row>
    <row r="255" spans="1:14" ht="15" customHeight="1">
      <c r="A255" s="12" t="s">
        <v>38</v>
      </c>
      <c r="B255" s="10"/>
      <c r="C255" s="44"/>
      <c r="D255" s="45"/>
      <c r="E255" s="46"/>
      <c r="F255" s="43"/>
      <c r="G255" s="42"/>
      <c r="H255" s="43"/>
      <c r="I255" s="43"/>
      <c r="J255" s="43"/>
      <c r="K255" s="13"/>
      <c r="L255" s="17"/>
      <c r="M255" s="24"/>
      <c r="N255" s="24"/>
    </row>
    <row r="256" spans="1:14" ht="15" customHeight="1">
      <c r="A256" s="12" t="s">
        <v>39</v>
      </c>
      <c r="B256" s="10"/>
      <c r="C256" s="11"/>
      <c r="D256" s="45"/>
      <c r="E256" s="46"/>
      <c r="F256" s="43"/>
      <c r="G256" s="42"/>
      <c r="H256" s="47"/>
      <c r="I256" s="47"/>
      <c r="J256" s="47"/>
      <c r="K256" s="13"/>
      <c r="L256" s="17"/>
      <c r="M256" s="17"/>
      <c r="N256" s="17"/>
    </row>
    <row r="257" spans="1:14" ht="15" customHeight="1">
      <c r="A257" s="12" t="s">
        <v>40</v>
      </c>
      <c r="B257" s="44"/>
      <c r="C257" s="11"/>
      <c r="D257" s="45"/>
      <c r="E257" s="46"/>
      <c r="F257" s="43"/>
      <c r="G257" s="48"/>
      <c r="H257" s="47"/>
      <c r="I257" s="47"/>
      <c r="J257" s="47"/>
      <c r="K257" s="13"/>
      <c r="L257" s="17"/>
      <c r="M257" s="17"/>
      <c r="N257" s="17"/>
    </row>
    <row r="258" spans="1:14" s="5" customFormat="1" ht="15.75" customHeight="1">
      <c r="A258" s="12" t="s">
        <v>41</v>
      </c>
      <c r="B258" s="35"/>
      <c r="C258" s="11"/>
      <c r="D258" s="49"/>
      <c r="E258" s="43"/>
      <c r="F258" s="43"/>
      <c r="G258" s="48"/>
      <c r="H258" s="47"/>
      <c r="I258" s="47"/>
      <c r="J258" s="47"/>
      <c r="K258" s="43"/>
      <c r="L258" s="17"/>
      <c r="M258" s="17"/>
      <c r="N258" s="17"/>
    </row>
    <row r="259" ht="15" customHeight="1" thickBot="1"/>
    <row r="260" spans="1:14" ht="15" customHeight="1" thickBot="1">
      <c r="A260" s="80" t="s">
        <v>0</v>
      </c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</row>
    <row r="261" spans="1:14" ht="15" customHeight="1" thickBot="1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</row>
    <row r="262" spans="1:14" ht="15" customHeight="1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</row>
    <row r="263" spans="1:14" ht="15" customHeight="1">
      <c r="A263" s="78" t="s">
        <v>1</v>
      </c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</row>
    <row r="264" spans="1:14" ht="15" customHeight="1">
      <c r="A264" s="78" t="s">
        <v>2</v>
      </c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</row>
    <row r="265" spans="1:14" ht="15" customHeight="1" thickBot="1">
      <c r="A265" s="79" t="s">
        <v>3</v>
      </c>
      <c r="B265" s="79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</row>
    <row r="266" spans="1:14" ht="15" customHeight="1">
      <c r="A266" s="75" t="s">
        <v>42</v>
      </c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</row>
    <row r="267" spans="1:14" ht="15" customHeight="1">
      <c r="A267" s="75" t="s">
        <v>5</v>
      </c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</row>
    <row r="268" spans="1:14" ht="15" customHeight="1">
      <c r="A268" s="72" t="s">
        <v>6</v>
      </c>
      <c r="B268" s="68" t="s">
        <v>7</v>
      </c>
      <c r="C268" s="68" t="s">
        <v>8</v>
      </c>
      <c r="D268" s="72" t="s">
        <v>9</v>
      </c>
      <c r="E268" s="68" t="s">
        <v>10</v>
      </c>
      <c r="F268" s="68" t="s">
        <v>11</v>
      </c>
      <c r="G268" s="68" t="s">
        <v>12</v>
      </c>
      <c r="H268" s="68" t="s">
        <v>13</v>
      </c>
      <c r="I268" s="68" t="s">
        <v>14</v>
      </c>
      <c r="J268" s="68" t="s">
        <v>15</v>
      </c>
      <c r="K268" s="76" t="s">
        <v>16</v>
      </c>
      <c r="L268" s="68" t="s">
        <v>17</v>
      </c>
      <c r="M268" s="68" t="s">
        <v>18</v>
      </c>
      <c r="N268" s="68" t="s">
        <v>19</v>
      </c>
    </row>
    <row r="269" spans="1:14" ht="15" customHeight="1">
      <c r="A269" s="73"/>
      <c r="B269" s="69"/>
      <c r="C269" s="69"/>
      <c r="D269" s="73"/>
      <c r="E269" s="69"/>
      <c r="F269" s="69"/>
      <c r="G269" s="69"/>
      <c r="H269" s="69"/>
      <c r="I269" s="69"/>
      <c r="J269" s="69"/>
      <c r="K269" s="77"/>
      <c r="L269" s="68"/>
      <c r="M269" s="68"/>
      <c r="N269" s="68"/>
    </row>
    <row r="270" spans="1:14" ht="15" customHeight="1">
      <c r="A270" s="51">
        <v>1</v>
      </c>
      <c r="B270" s="52">
        <v>42944</v>
      </c>
      <c r="C270" s="51" t="s">
        <v>23</v>
      </c>
      <c r="D270" s="51" t="s">
        <v>21</v>
      </c>
      <c r="E270" s="51" t="s">
        <v>24</v>
      </c>
      <c r="F270" s="51">
        <v>159</v>
      </c>
      <c r="G270" s="51">
        <v>150</v>
      </c>
      <c r="H270" s="51">
        <v>165</v>
      </c>
      <c r="I270" s="51">
        <v>170</v>
      </c>
      <c r="J270" s="51">
        <v>175</v>
      </c>
      <c r="K270" s="51">
        <v>165</v>
      </c>
      <c r="L270" s="56">
        <v>3500</v>
      </c>
      <c r="M270" s="7">
        <f aca="true" t="shared" si="12" ref="M270:M278">IF(D270="BUY",(K270-F270)*(L270),(F270-K270)*(L270))</f>
        <v>21000</v>
      </c>
      <c r="N270" s="8">
        <f aca="true" t="shared" si="13" ref="N270:N278">M270/(L270)/F270%</f>
        <v>3.773584905660377</v>
      </c>
    </row>
    <row r="271" spans="1:14" ht="15" customHeight="1">
      <c r="A271" s="51">
        <v>2</v>
      </c>
      <c r="B271" s="52">
        <v>42942</v>
      </c>
      <c r="C271" s="51" t="s">
        <v>23</v>
      </c>
      <c r="D271" s="51" t="s">
        <v>21</v>
      </c>
      <c r="E271" s="51" t="s">
        <v>43</v>
      </c>
      <c r="F271" s="51">
        <v>578</v>
      </c>
      <c r="G271" s="51">
        <v>562</v>
      </c>
      <c r="H271" s="51">
        <v>588</v>
      </c>
      <c r="I271" s="51">
        <v>598</v>
      </c>
      <c r="J271" s="51">
        <v>608</v>
      </c>
      <c r="K271" s="51">
        <v>562</v>
      </c>
      <c r="L271" s="56">
        <v>800</v>
      </c>
      <c r="M271" s="7">
        <f t="shared" si="12"/>
        <v>-12800</v>
      </c>
      <c r="N271" s="8">
        <f t="shared" si="13"/>
        <v>-2.7681660899653977</v>
      </c>
    </row>
    <row r="272" spans="1:14" ht="15" customHeight="1">
      <c r="A272" s="51">
        <v>3</v>
      </c>
      <c r="B272" s="52">
        <v>42940</v>
      </c>
      <c r="C272" s="51" t="s">
        <v>23</v>
      </c>
      <c r="D272" s="51" t="s">
        <v>21</v>
      </c>
      <c r="E272" s="51" t="s">
        <v>44</v>
      </c>
      <c r="F272" s="51">
        <v>812</v>
      </c>
      <c r="G272" s="51">
        <v>798</v>
      </c>
      <c r="H272" s="51">
        <v>820</v>
      </c>
      <c r="I272" s="51">
        <v>828</v>
      </c>
      <c r="J272" s="51">
        <v>835</v>
      </c>
      <c r="K272" s="51">
        <v>798</v>
      </c>
      <c r="L272" s="56">
        <v>1000</v>
      </c>
      <c r="M272" s="7">
        <f t="shared" si="12"/>
        <v>-14000</v>
      </c>
      <c r="N272" s="8">
        <f t="shared" si="13"/>
        <v>-1.7241379310344829</v>
      </c>
    </row>
    <row r="273" spans="1:14" ht="15" customHeight="1">
      <c r="A273" s="51">
        <v>4</v>
      </c>
      <c r="B273" s="52">
        <v>42940</v>
      </c>
      <c r="C273" s="51" t="s">
        <v>23</v>
      </c>
      <c r="D273" s="51" t="s">
        <v>21</v>
      </c>
      <c r="E273" s="51" t="s">
        <v>45</v>
      </c>
      <c r="F273" s="51">
        <v>1630</v>
      </c>
      <c r="G273" s="51">
        <v>1570</v>
      </c>
      <c r="H273" s="51">
        <v>1660</v>
      </c>
      <c r="I273" s="51">
        <v>1690</v>
      </c>
      <c r="J273" s="51">
        <v>1720</v>
      </c>
      <c r="K273" s="51">
        <v>1660</v>
      </c>
      <c r="L273" s="56">
        <f>100000/F273</f>
        <v>61.34969325153374</v>
      </c>
      <c r="M273" s="7">
        <f t="shared" si="12"/>
        <v>1840.4907975460123</v>
      </c>
      <c r="N273" s="8">
        <f t="shared" si="13"/>
        <v>1.840490797546012</v>
      </c>
    </row>
    <row r="274" spans="1:14" ht="15" customHeight="1">
      <c r="A274" s="51">
        <v>5</v>
      </c>
      <c r="B274" s="52">
        <v>42936</v>
      </c>
      <c r="C274" s="51" t="s">
        <v>20</v>
      </c>
      <c r="D274" s="51" t="s">
        <v>21</v>
      </c>
      <c r="E274" s="51" t="s">
        <v>46</v>
      </c>
      <c r="F274" s="51">
        <v>16.6</v>
      </c>
      <c r="G274" s="51">
        <v>14.6</v>
      </c>
      <c r="H274" s="51">
        <v>17.6</v>
      </c>
      <c r="I274" s="51">
        <v>18.6</v>
      </c>
      <c r="J274" s="51">
        <v>19.6</v>
      </c>
      <c r="K274" s="51">
        <v>19.6</v>
      </c>
      <c r="L274" s="56">
        <f>100000/F274</f>
        <v>6024.096385542168</v>
      </c>
      <c r="M274" s="7">
        <f t="shared" si="12"/>
        <v>18072.289156626503</v>
      </c>
      <c r="N274" s="8">
        <f t="shared" si="13"/>
        <v>18.072289156626503</v>
      </c>
    </row>
    <row r="275" spans="1:14" ht="15" customHeight="1">
      <c r="A275" s="51">
        <v>6</v>
      </c>
      <c r="B275" s="52">
        <v>42934</v>
      </c>
      <c r="C275" s="57" t="s">
        <v>20</v>
      </c>
      <c r="D275" s="57" t="s">
        <v>21</v>
      </c>
      <c r="E275" s="57" t="s">
        <v>47</v>
      </c>
      <c r="F275" s="58">
        <v>520</v>
      </c>
      <c r="G275" s="58">
        <v>495</v>
      </c>
      <c r="H275" s="58">
        <v>535</v>
      </c>
      <c r="I275" s="58">
        <v>550</v>
      </c>
      <c r="J275" s="58">
        <v>565</v>
      </c>
      <c r="K275" s="58">
        <v>535</v>
      </c>
      <c r="L275" s="56">
        <f>100000/F275</f>
        <v>192.30769230769232</v>
      </c>
      <c r="M275" s="7">
        <f t="shared" si="12"/>
        <v>2884.6153846153848</v>
      </c>
      <c r="N275" s="8">
        <f t="shared" si="13"/>
        <v>2.8846153846153846</v>
      </c>
    </row>
    <row r="276" spans="1:14" ht="15" customHeight="1">
      <c r="A276" s="51">
        <v>7</v>
      </c>
      <c r="B276" s="52">
        <v>42929</v>
      </c>
      <c r="C276" s="57" t="s">
        <v>20</v>
      </c>
      <c r="D276" s="57" t="s">
        <v>21</v>
      </c>
      <c r="E276" s="57" t="s">
        <v>48</v>
      </c>
      <c r="F276" s="58">
        <v>440</v>
      </c>
      <c r="G276" s="58">
        <v>415</v>
      </c>
      <c r="H276" s="58">
        <v>455</v>
      </c>
      <c r="I276" s="58">
        <v>470</v>
      </c>
      <c r="J276" s="58">
        <v>485</v>
      </c>
      <c r="K276" s="58">
        <v>485</v>
      </c>
      <c r="L276" s="56">
        <f>100000/F276</f>
        <v>227.27272727272728</v>
      </c>
      <c r="M276" s="7">
        <f t="shared" si="12"/>
        <v>10227.272727272728</v>
      </c>
      <c r="N276" s="8">
        <f t="shared" si="13"/>
        <v>10.227272727272727</v>
      </c>
    </row>
    <row r="277" spans="1:14" ht="15" customHeight="1">
      <c r="A277" s="51">
        <v>8</v>
      </c>
      <c r="B277" s="52">
        <v>42923</v>
      </c>
      <c r="C277" s="57" t="s">
        <v>23</v>
      </c>
      <c r="D277" s="57" t="s">
        <v>21</v>
      </c>
      <c r="E277" s="57" t="s">
        <v>49</v>
      </c>
      <c r="F277" s="58">
        <v>1130</v>
      </c>
      <c r="G277" s="58">
        <v>1080</v>
      </c>
      <c r="H277" s="58">
        <v>1160</v>
      </c>
      <c r="I277" s="58">
        <v>1190</v>
      </c>
      <c r="J277" s="58">
        <v>1220</v>
      </c>
      <c r="K277" s="58">
        <v>1160</v>
      </c>
      <c r="L277" s="56">
        <v>400</v>
      </c>
      <c r="M277" s="7">
        <f t="shared" si="12"/>
        <v>12000</v>
      </c>
      <c r="N277" s="8">
        <f t="shared" si="13"/>
        <v>2.654867256637168</v>
      </c>
    </row>
    <row r="278" spans="1:14" ht="15" customHeight="1">
      <c r="A278" s="51">
        <v>9</v>
      </c>
      <c r="B278" s="52">
        <v>42921</v>
      </c>
      <c r="C278" s="57" t="s">
        <v>23</v>
      </c>
      <c r="D278" s="57" t="s">
        <v>21</v>
      </c>
      <c r="E278" s="57" t="s">
        <v>50</v>
      </c>
      <c r="F278" s="58">
        <v>435</v>
      </c>
      <c r="G278" s="58">
        <v>420</v>
      </c>
      <c r="H278" s="58">
        <v>445</v>
      </c>
      <c r="I278" s="58">
        <v>455</v>
      </c>
      <c r="J278" s="58">
        <v>465</v>
      </c>
      <c r="K278" s="58">
        <v>455</v>
      </c>
      <c r="L278" s="56">
        <v>1500</v>
      </c>
      <c r="M278" s="7">
        <f t="shared" si="12"/>
        <v>30000</v>
      </c>
      <c r="N278" s="8">
        <f t="shared" si="13"/>
        <v>4.597701149425288</v>
      </c>
    </row>
    <row r="279" ht="15" customHeight="1">
      <c r="B279" s="10"/>
    </row>
    <row r="280" spans="1:14" ht="15" customHeight="1">
      <c r="A280" s="9" t="s">
        <v>25</v>
      </c>
      <c r="B280" s="10"/>
      <c r="C280" s="11"/>
      <c r="D280" s="12"/>
      <c r="E280" s="13"/>
      <c r="F280" s="13"/>
      <c r="G280" s="14"/>
      <c r="H280" s="15"/>
      <c r="I280" s="15"/>
      <c r="J280" s="15"/>
      <c r="K280" s="16"/>
      <c r="L280" s="17"/>
      <c r="N280" s="18"/>
    </row>
    <row r="281" spans="1:12" ht="15" customHeight="1">
      <c r="A281" s="9" t="s">
        <v>26</v>
      </c>
      <c r="B281" s="19"/>
      <c r="C281" s="11"/>
      <c r="D281" s="12"/>
      <c r="E281" s="13"/>
      <c r="F281" s="13"/>
      <c r="G281" s="14"/>
      <c r="H281" s="13"/>
      <c r="I281" s="13"/>
      <c r="J281" s="13"/>
      <c r="K281" s="16"/>
      <c r="L281" s="17"/>
    </row>
    <row r="282" spans="1:14" ht="15" customHeight="1">
      <c r="A282" s="9" t="s">
        <v>26</v>
      </c>
      <c r="B282" s="19"/>
      <c r="C282" s="20"/>
      <c r="D282" s="21"/>
      <c r="E282" s="22"/>
      <c r="F282" s="22"/>
      <c r="G282" s="23"/>
      <c r="H282" s="22"/>
      <c r="I282" s="22"/>
      <c r="J282" s="22"/>
      <c r="K282" s="22"/>
      <c r="L282" s="17"/>
      <c r="M282" s="17"/>
      <c r="N282" s="17"/>
    </row>
    <row r="283" spans="1:14" ht="15" customHeight="1" thickBot="1">
      <c r="A283" s="24"/>
      <c r="B283" s="19"/>
      <c r="C283" s="22"/>
      <c r="D283" s="22"/>
      <c r="E283" s="22"/>
      <c r="F283" s="25"/>
      <c r="G283" s="26"/>
      <c r="H283" s="27" t="s">
        <v>27</v>
      </c>
      <c r="I283" s="27"/>
      <c r="J283" s="28"/>
      <c r="K283" s="28"/>
      <c r="L283" s="17"/>
      <c r="M283" s="17"/>
      <c r="N283" s="17"/>
    </row>
    <row r="284" spans="1:12" ht="15" customHeight="1">
      <c r="A284" s="24"/>
      <c r="B284" s="19"/>
      <c r="C284" s="74" t="s">
        <v>28</v>
      </c>
      <c r="D284" s="74"/>
      <c r="E284" s="29">
        <v>9</v>
      </c>
      <c r="F284" s="30">
        <f>F285+F286+F287+F288+F289+F290</f>
        <v>100</v>
      </c>
      <c r="G284" s="31">
        <v>9</v>
      </c>
      <c r="H284" s="32">
        <f>G285/G284%</f>
        <v>77.77777777777779</v>
      </c>
      <c r="I284" s="32"/>
      <c r="J284" s="32"/>
      <c r="L284" s="17"/>
    </row>
    <row r="285" spans="1:14" ht="15" customHeight="1">
      <c r="A285" s="24"/>
      <c r="B285" s="19"/>
      <c r="C285" s="70" t="s">
        <v>29</v>
      </c>
      <c r="D285" s="70"/>
      <c r="E285" s="33">
        <v>7</v>
      </c>
      <c r="F285" s="34">
        <f>(E285/E284)*100</f>
        <v>77.77777777777779</v>
      </c>
      <c r="G285" s="31">
        <v>7</v>
      </c>
      <c r="H285" s="28"/>
      <c r="I285" s="28"/>
      <c r="J285" s="22"/>
      <c r="K285" s="28"/>
      <c r="M285" s="22" t="s">
        <v>30</v>
      </c>
      <c r="N285" s="22"/>
    </row>
    <row r="286" spans="1:14" ht="15" customHeight="1">
      <c r="A286" s="35"/>
      <c r="B286" s="19"/>
      <c r="C286" s="70" t="s">
        <v>31</v>
      </c>
      <c r="D286" s="70"/>
      <c r="E286" s="33">
        <v>0</v>
      </c>
      <c r="F286" s="34">
        <f>(E286/E284)*100</f>
        <v>0</v>
      </c>
      <c r="G286" s="36"/>
      <c r="H286" s="31"/>
      <c r="I286" s="31"/>
      <c r="J286" s="22"/>
      <c r="K286" s="28"/>
      <c r="L286" s="17"/>
      <c r="M286" s="20"/>
      <c r="N286" s="20"/>
    </row>
    <row r="287" spans="1:14" ht="15" customHeight="1">
      <c r="A287" s="35"/>
      <c r="B287" s="19"/>
      <c r="C287" s="70" t="s">
        <v>32</v>
      </c>
      <c r="D287" s="70"/>
      <c r="E287" s="33">
        <v>0</v>
      </c>
      <c r="F287" s="34">
        <f>(E287/E284)*100</f>
        <v>0</v>
      </c>
      <c r="G287" s="36"/>
      <c r="H287" s="31"/>
      <c r="I287" s="31"/>
      <c r="J287" s="22"/>
      <c r="K287" s="28"/>
      <c r="L287" s="17"/>
      <c r="M287" s="17"/>
      <c r="N287" s="17"/>
    </row>
    <row r="288" spans="1:14" ht="15" customHeight="1">
      <c r="A288" s="35"/>
      <c r="B288" s="19"/>
      <c r="C288" s="70" t="s">
        <v>33</v>
      </c>
      <c r="D288" s="70"/>
      <c r="E288" s="33">
        <v>2</v>
      </c>
      <c r="F288" s="34">
        <f>(E288/E284)*100</f>
        <v>22.22222222222222</v>
      </c>
      <c r="G288" s="36"/>
      <c r="H288" s="22" t="s">
        <v>34</v>
      </c>
      <c r="I288" s="22"/>
      <c r="J288" s="37"/>
      <c r="K288" s="28"/>
      <c r="L288" s="17"/>
      <c r="M288" s="17"/>
      <c r="N288" s="17"/>
    </row>
    <row r="289" spans="1:14" ht="15" customHeight="1">
      <c r="A289" s="35"/>
      <c r="B289" s="19"/>
      <c r="C289" s="70" t="s">
        <v>35</v>
      </c>
      <c r="D289" s="70"/>
      <c r="E289" s="33">
        <v>0</v>
      </c>
      <c r="F289" s="34">
        <v>0</v>
      </c>
      <c r="G289" s="36"/>
      <c r="H289" s="22"/>
      <c r="I289" s="22"/>
      <c r="J289" s="37"/>
      <c r="K289" s="28"/>
      <c r="L289" s="17"/>
      <c r="M289" s="17"/>
      <c r="N289" s="17"/>
    </row>
    <row r="290" spans="1:14" ht="15" customHeight="1" thickBot="1">
      <c r="A290" s="35"/>
      <c r="B290" s="19"/>
      <c r="C290" s="71" t="s">
        <v>36</v>
      </c>
      <c r="D290" s="71"/>
      <c r="E290" s="38"/>
      <c r="F290" s="39">
        <f>(E290/E284)*100</f>
        <v>0</v>
      </c>
      <c r="G290" s="36"/>
      <c r="H290" s="22"/>
      <c r="I290" s="22"/>
      <c r="M290" s="17"/>
      <c r="N290" s="17"/>
    </row>
    <row r="291" spans="1:14" ht="15" customHeight="1">
      <c r="A291" s="41" t="s">
        <v>37</v>
      </c>
      <c r="B291" s="10"/>
      <c r="C291" s="11"/>
      <c r="D291" s="11"/>
      <c r="E291" s="13"/>
      <c r="F291" s="13"/>
      <c r="G291" s="42"/>
      <c r="H291" s="43"/>
      <c r="I291" s="43"/>
      <c r="J291" s="43"/>
      <c r="K291" s="13"/>
      <c r="L291" s="17"/>
      <c r="M291" s="40"/>
      <c r="N291" s="40"/>
    </row>
    <row r="292" spans="1:14" ht="15" customHeight="1">
      <c r="A292" s="12" t="s">
        <v>38</v>
      </c>
      <c r="B292" s="10"/>
      <c r="C292" s="44"/>
      <c r="D292" s="45"/>
      <c r="E292" s="46"/>
      <c r="F292" s="43"/>
      <c r="G292" s="42"/>
      <c r="H292" s="43"/>
      <c r="I292" s="43"/>
      <c r="J292" s="43"/>
      <c r="K292" s="13"/>
      <c r="L292" s="17"/>
      <c r="M292" s="24"/>
      <c r="N292" s="24"/>
    </row>
    <row r="293" spans="1:14" ht="15" customHeight="1">
      <c r="A293" s="12" t="s">
        <v>39</v>
      </c>
      <c r="B293" s="10"/>
      <c r="C293" s="11"/>
      <c r="D293" s="45"/>
      <c r="E293" s="46"/>
      <c r="F293" s="43"/>
      <c r="G293" s="42"/>
      <c r="H293" s="47"/>
      <c r="I293" s="47"/>
      <c r="J293" s="47"/>
      <c r="K293" s="13"/>
      <c r="L293" s="17"/>
      <c r="M293" s="17"/>
      <c r="N293" s="17"/>
    </row>
    <row r="294" spans="1:14" ht="15" customHeight="1">
      <c r="A294" s="12" t="s">
        <v>40</v>
      </c>
      <c r="B294" s="44"/>
      <c r="C294" s="11"/>
      <c r="D294" s="45"/>
      <c r="E294" s="46"/>
      <c r="F294" s="43"/>
      <c r="G294" s="48"/>
      <c r="H294" s="47"/>
      <c r="I294" s="47"/>
      <c r="J294" s="47"/>
      <c r="K294" s="13"/>
      <c r="L294" s="17"/>
      <c r="M294" s="17"/>
      <c r="N294" s="17"/>
    </row>
    <row r="295" spans="1:14" ht="15" customHeight="1">
      <c r="A295" s="12" t="s">
        <v>41</v>
      </c>
      <c r="B295" s="35"/>
      <c r="C295" s="11"/>
      <c r="D295" s="49"/>
      <c r="E295" s="43"/>
      <c r="F295" s="43"/>
      <c r="G295" s="48"/>
      <c r="H295" s="47"/>
      <c r="I295" s="47"/>
      <c r="J295" s="47"/>
      <c r="K295" s="43"/>
      <c r="L295" s="17"/>
      <c r="M295" s="17"/>
      <c r="N295" s="17"/>
    </row>
  </sheetData>
  <sheetProtection selectLockedCells="1" selectUnlockedCells="1"/>
  <mergeCells count="216">
    <mergeCell ref="C26:D26"/>
    <mergeCell ref="C27:D27"/>
    <mergeCell ref="C28:D28"/>
    <mergeCell ref="M10:M11"/>
    <mergeCell ref="N10:N11"/>
    <mergeCell ref="C22:D22"/>
    <mergeCell ref="C23:D23"/>
    <mergeCell ref="C24:D24"/>
    <mergeCell ref="C25:D25"/>
    <mergeCell ref="G10:G11"/>
    <mergeCell ref="K10:K11"/>
    <mergeCell ref="L10:L11"/>
    <mergeCell ref="A10:A11"/>
    <mergeCell ref="B10:B11"/>
    <mergeCell ref="C10:C11"/>
    <mergeCell ref="D10:D11"/>
    <mergeCell ref="E10:E11"/>
    <mergeCell ref="F10:F11"/>
    <mergeCell ref="H10:H11"/>
    <mergeCell ref="I10:I11"/>
    <mergeCell ref="A2:N4"/>
    <mergeCell ref="A5:N5"/>
    <mergeCell ref="A6:N6"/>
    <mergeCell ref="A7:N7"/>
    <mergeCell ref="A8:N8"/>
    <mergeCell ref="A9:N9"/>
    <mergeCell ref="J10:J11"/>
    <mergeCell ref="M79:M80"/>
    <mergeCell ref="N79:N80"/>
    <mergeCell ref="C96:D96"/>
    <mergeCell ref="C97:D97"/>
    <mergeCell ref="C98:D98"/>
    <mergeCell ref="F79:F80"/>
    <mergeCell ref="A71:N73"/>
    <mergeCell ref="A74:N74"/>
    <mergeCell ref="A75:N75"/>
    <mergeCell ref="K79:K80"/>
    <mergeCell ref="L79:L80"/>
    <mergeCell ref="H79:H80"/>
    <mergeCell ref="A79:A80"/>
    <mergeCell ref="B79:B80"/>
    <mergeCell ref="C79:C80"/>
    <mergeCell ref="D79:D80"/>
    <mergeCell ref="E79:E80"/>
    <mergeCell ref="A76:N76"/>
    <mergeCell ref="A77:N77"/>
    <mergeCell ref="A78:N78"/>
    <mergeCell ref="M116:M117"/>
    <mergeCell ref="N116:N117"/>
    <mergeCell ref="C130:D130"/>
    <mergeCell ref="A116:A117"/>
    <mergeCell ref="B116:B117"/>
    <mergeCell ref="C99:D99"/>
    <mergeCell ref="G79:G80"/>
    <mergeCell ref="L116:L117"/>
    <mergeCell ref="H116:H117"/>
    <mergeCell ref="I116:I117"/>
    <mergeCell ref="G116:G117"/>
    <mergeCell ref="D116:D117"/>
    <mergeCell ref="E116:E117"/>
    <mergeCell ref="F116:F117"/>
    <mergeCell ref="K116:K117"/>
    <mergeCell ref="C133:D133"/>
    <mergeCell ref="C134:D134"/>
    <mergeCell ref="J79:J80"/>
    <mergeCell ref="C100:D100"/>
    <mergeCell ref="C101:D101"/>
    <mergeCell ref="C102:D102"/>
    <mergeCell ref="I79:I80"/>
    <mergeCell ref="C116:C117"/>
    <mergeCell ref="C131:D131"/>
    <mergeCell ref="C132:D132"/>
    <mergeCell ref="A150:A151"/>
    <mergeCell ref="M150:M151"/>
    <mergeCell ref="C136:D136"/>
    <mergeCell ref="A108:N110"/>
    <mergeCell ref="A111:N111"/>
    <mergeCell ref="A112:N112"/>
    <mergeCell ref="A113:N113"/>
    <mergeCell ref="A114:N114"/>
    <mergeCell ref="A115:N115"/>
    <mergeCell ref="J116:J117"/>
    <mergeCell ref="C289:D289"/>
    <mergeCell ref="C290:D290"/>
    <mergeCell ref="N268:N269"/>
    <mergeCell ref="C284:D284"/>
    <mergeCell ref="C285:D285"/>
    <mergeCell ref="C286:D286"/>
    <mergeCell ref="C287:D287"/>
    <mergeCell ref="C288:D288"/>
    <mergeCell ref="M268:M269"/>
    <mergeCell ref="F268:F269"/>
    <mergeCell ref="A268:A269"/>
    <mergeCell ref="K190:K191"/>
    <mergeCell ref="L190:L191"/>
    <mergeCell ref="A265:N265"/>
    <mergeCell ref="A266:N266"/>
    <mergeCell ref="A267:N267"/>
    <mergeCell ref="B190:B191"/>
    <mergeCell ref="C190:C191"/>
    <mergeCell ref="G190:G191"/>
    <mergeCell ref="D268:D269"/>
    <mergeCell ref="K268:K269"/>
    <mergeCell ref="L268:L269"/>
    <mergeCell ref="G268:G269"/>
    <mergeCell ref="I268:I269"/>
    <mergeCell ref="H268:H269"/>
    <mergeCell ref="J268:J269"/>
    <mergeCell ref="C249:D249"/>
    <mergeCell ref="C250:D250"/>
    <mergeCell ref="G227:G228"/>
    <mergeCell ref="C227:C228"/>
    <mergeCell ref="D227:D228"/>
    <mergeCell ref="A264:N264"/>
    <mergeCell ref="E227:E228"/>
    <mergeCell ref="F227:F228"/>
    <mergeCell ref="A263:N263"/>
    <mergeCell ref="C248:D248"/>
    <mergeCell ref="B268:B269"/>
    <mergeCell ref="C268:C269"/>
    <mergeCell ref="M227:M228"/>
    <mergeCell ref="C251:D251"/>
    <mergeCell ref="C252:D252"/>
    <mergeCell ref="C253:D253"/>
    <mergeCell ref="A260:N262"/>
    <mergeCell ref="N227:N228"/>
    <mergeCell ref="C247:D247"/>
    <mergeCell ref="E268:E269"/>
    <mergeCell ref="I227:I228"/>
    <mergeCell ref="A226:N226"/>
    <mergeCell ref="J227:J228"/>
    <mergeCell ref="K227:K228"/>
    <mergeCell ref="L227:L228"/>
    <mergeCell ref="A227:A228"/>
    <mergeCell ref="B227:B228"/>
    <mergeCell ref="H227:H228"/>
    <mergeCell ref="A223:N223"/>
    <mergeCell ref="A224:N224"/>
    <mergeCell ref="A225:N225"/>
    <mergeCell ref="J190:J191"/>
    <mergeCell ref="A219:N221"/>
    <mergeCell ref="A222:N222"/>
    <mergeCell ref="D190:D191"/>
    <mergeCell ref="E190:E191"/>
    <mergeCell ref="C207:D207"/>
    <mergeCell ref="C208:D208"/>
    <mergeCell ref="C213:D213"/>
    <mergeCell ref="I150:I151"/>
    <mergeCell ref="C174:D174"/>
    <mergeCell ref="C175:D175"/>
    <mergeCell ref="C170:D170"/>
    <mergeCell ref="C171:D171"/>
    <mergeCell ref="C172:D172"/>
    <mergeCell ref="C210:D210"/>
    <mergeCell ref="H190:H191"/>
    <mergeCell ref="A185:N185"/>
    <mergeCell ref="C211:D211"/>
    <mergeCell ref="C209:D209"/>
    <mergeCell ref="A187:N187"/>
    <mergeCell ref="C176:D176"/>
    <mergeCell ref="A182:N184"/>
    <mergeCell ref="C212:D212"/>
    <mergeCell ref="A186:N186"/>
    <mergeCell ref="I190:I191"/>
    <mergeCell ref="A188:N188"/>
    <mergeCell ref="A189:N189"/>
    <mergeCell ref="F190:F191"/>
    <mergeCell ref="M190:M191"/>
    <mergeCell ref="A190:A191"/>
    <mergeCell ref="N190:N191"/>
    <mergeCell ref="J43:J44"/>
    <mergeCell ref="C173:D173"/>
    <mergeCell ref="G150:G151"/>
    <mergeCell ref="E150:E151"/>
    <mergeCell ref="F150:F151"/>
    <mergeCell ref="C135:D135"/>
    <mergeCell ref="A35:N37"/>
    <mergeCell ref="A38:N38"/>
    <mergeCell ref="A39:N39"/>
    <mergeCell ref="A40:N40"/>
    <mergeCell ref="A41:N41"/>
    <mergeCell ref="N150:N151"/>
    <mergeCell ref="A142:N144"/>
    <mergeCell ref="A145:N145"/>
    <mergeCell ref="B150:B151"/>
    <mergeCell ref="C150:C151"/>
    <mergeCell ref="H43:H44"/>
    <mergeCell ref="H150:H151"/>
    <mergeCell ref="A146:N146"/>
    <mergeCell ref="A147:N147"/>
    <mergeCell ref="A148:N148"/>
    <mergeCell ref="A149:N149"/>
    <mergeCell ref="D150:D151"/>
    <mergeCell ref="J150:J151"/>
    <mergeCell ref="K150:K151"/>
    <mergeCell ref="L150:L151"/>
    <mergeCell ref="N43:N44"/>
    <mergeCell ref="C59:D59"/>
    <mergeCell ref="C60:D60"/>
    <mergeCell ref="C61:D61"/>
    <mergeCell ref="C62:D62"/>
    <mergeCell ref="A42:N42"/>
    <mergeCell ref="K43:K44"/>
    <mergeCell ref="L43:L44"/>
    <mergeCell ref="A43:A44"/>
    <mergeCell ref="B43:B44"/>
    <mergeCell ref="G43:G44"/>
    <mergeCell ref="I43:I44"/>
    <mergeCell ref="C63:D63"/>
    <mergeCell ref="C64:D64"/>
    <mergeCell ref="C65:D65"/>
    <mergeCell ref="M43:M44"/>
    <mergeCell ref="C43:C44"/>
    <mergeCell ref="D43:D44"/>
    <mergeCell ref="E43:E44"/>
    <mergeCell ref="F43:F44"/>
  </mergeCells>
  <conditionalFormatting sqref="N280 N241:N243 N229 N231:N236 N238:N239 N273:N278 N270 N192:N203 N166 N152:N164 N118:N126 N81:N92 N45:N55 N18 N12:N16">
    <cfRule type="cellIs" priority="95" dxfId="4" operator="lessThan" stopIfTrue="1">
      <formula>0</formula>
    </cfRule>
    <cfRule type="cellIs" priority="96" dxfId="5" operator="greaterThan" stopIfTrue="1">
      <formula>0</formula>
    </cfRule>
  </conditionalFormatting>
  <conditionalFormatting sqref="N152:N164 N118:N125 N81:N91 N45:N54 N12:N16">
    <cfRule type="cellIs" priority="29" dxfId="6" operator="lessThan">
      <formula>0</formula>
    </cfRule>
    <cfRule type="cellIs" priority="30" dxfId="7" operator="greaterThan">
      <formula>0</formula>
    </cfRule>
  </conditionalFormatting>
  <printOptions/>
  <pageMargins left="0.22013888888888888" right="0.1597222222222222" top="0.3" bottom="0.1597222222222222" header="0.5118055555555555" footer="0.5118055555555555"/>
  <pageSetup horizontalDpi="300" verticalDpi="3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capital1</dc:creator>
  <cp:keywords/>
  <dc:description/>
  <cp:lastModifiedBy>admin</cp:lastModifiedBy>
  <dcterms:created xsi:type="dcterms:W3CDTF">2017-08-02T13:26:00Z</dcterms:created>
  <dcterms:modified xsi:type="dcterms:W3CDTF">2018-02-19T11:18:05Z</dcterms:modified>
  <cp:category/>
  <cp:version/>
  <cp:contentType/>
  <cp:contentStatus/>
</cp:coreProperties>
</file>