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1"/>
  </bookViews>
  <sheets>
    <sheet name="MCX COMMODITY CALLS" sheetId="1" r:id="rId1"/>
    <sheet name="NCDEX COMODITY CALLS" sheetId="2" r:id="rId2"/>
  </sheets>
  <definedNames/>
  <calcPr fullCalcOnLoad="1"/>
</workbook>
</file>

<file path=xl/sharedStrings.xml><?xml version="1.0" encoding="utf-8"?>
<sst xmlns="http://schemas.openxmlformats.org/spreadsheetml/2006/main" count="3626" uniqueCount="100">
  <si>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</si>
  <si>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</si>
  <si>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</si>
  <si>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</si>
  <si>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MCX COMMODITY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</si>
  <si>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</si>
  <si>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</si>
  <si>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</si>
  <si>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</si>
  <si>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</si>
  <si>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</si>
  <si>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</si>
  <si>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</si>
  <si>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</si>
  <si>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</si>
  <si>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</si>
  <si>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</si>
  <si>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</si>
  <si>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</si>
  <si>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</si>
  <si>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MCX</t>
  </si>
  <si>
    <t>BUY</t>
  </si>
  <si>
    <t>CRUDE OIL</t>
  </si>
  <si>
    <t>SELL</t>
  </si>
  <si>
    <t>LEAD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</si>
  <si>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</si>
  <si>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</si>
  <si>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</si>
  <si>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</si>
  <si>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</si>
  <si>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</si>
  <si>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</si>
  <si>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</si>
  <si>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</si>
  <si>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</si>
  <si>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</si>
  <si>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</si>
  <si>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</si>
  <si>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</si>
  <si>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</si>
  <si>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</si>
  <si>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</si>
  <si>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MCX COMMODITY Daily Call Performance Report  JULY-2017</t>
  </si>
  <si>
    <t>SILVER</t>
  </si>
  <si>
    <t>GOLD</t>
  </si>
  <si>
    <t>NICKEL</t>
  </si>
  <si>
    <t>COPPER</t>
  </si>
  <si>
    <t>ZINC</t>
  </si>
  <si>
    <t>CRUDEOIL</t>
  </si>
  <si>
    <t>MCX COMMODITY Daily Call Performance Report  JUNE-2017</t>
  </si>
  <si>
    <t>ALUMINIUM</t>
  </si>
  <si>
    <t>MCX COMMODITY Daily Call Performance Report  MAY-2017</t>
  </si>
  <si>
    <t>MCX COMMODITY Daily Call Performance Report  APRIL-2017</t>
  </si>
  <si>
    <t>MCX COMMODITY Daily Call Performance Report  MARCH-2017</t>
  </si>
  <si>
    <t>MCX COMMODITY Daily Call Performance Report  FEB-2017</t>
  </si>
  <si>
    <t>NATURAL GAS</t>
  </si>
  <si>
    <t>MENTHAOIL</t>
  </si>
  <si>
    <t>MCX COMMODITY Daily Call Performance Report  SEPT. – 2017</t>
  </si>
  <si>
    <t>MCX COMMODITY Daily Call Performance Report  OCTOBER – 2017</t>
  </si>
  <si>
    <t>MCX COMMODITY Daily Call Performance Report  NOVEMBER – 2017</t>
  </si>
  <si>
    <t>MCX COMMODITY Daily Call Performance Report  DECEMBER – 2017</t>
  </si>
  <si>
    <t>HNI-GOLD</t>
  </si>
  <si>
    <t>NCDEX</t>
  </si>
  <si>
    <t>CHANA</t>
  </si>
  <si>
    <t>RM SEED</t>
  </si>
  <si>
    <t>GUARGUM</t>
  </si>
  <si>
    <t>GUARSEED</t>
  </si>
  <si>
    <t>NCDEX COMMODITY Daily Call Performance Report  DECEMBER. – 2017</t>
  </si>
  <si>
    <t>TURMERIC</t>
  </si>
  <si>
    <t>JEERA</t>
  </si>
  <si>
    <t>SOYABEAN</t>
  </si>
  <si>
    <t>RMSEED</t>
  </si>
  <si>
    <t>MCX COMMODITY Daily Call Performance Report  JANUARY – 2018</t>
  </si>
  <si>
    <t>NCDEX COMMODITY Daily Call Performance Report JANUARY – 2018</t>
  </si>
  <si>
    <t>CASTER SEED</t>
  </si>
  <si>
    <t>COCUD(COTTONSEEDOIL)</t>
  </si>
  <si>
    <t>CASTERSEED</t>
  </si>
  <si>
    <t>SOYAREF.</t>
  </si>
  <si>
    <t>MCX COMMODITY Daily Call Performance Report  FEBRURY – 2018</t>
  </si>
  <si>
    <t>NCDEX COMMODITY Daily Call Performance Report FEBRURY – 2018</t>
  </si>
  <si>
    <t>NCDEX COMMODITY Daily Call Performance Report MARCH – 2018</t>
  </si>
  <si>
    <t>MCX COMMODITY Daily Call Performance Report  MARCH – 2018</t>
  </si>
  <si>
    <t>CRUEDOIL</t>
  </si>
  <si>
    <t>MCX COMMODITY Daily Call Performance Report  APRIL – 2018</t>
  </si>
  <si>
    <t>NCDEX COMMODITY Daily Call Performance Report APRIL – 2018</t>
  </si>
  <si>
    <t>GUAESEED</t>
  </si>
  <si>
    <t>NCDEX COMMODITY Daily Call Performance Report MAY – 2018</t>
  </si>
  <si>
    <t>SOYAREFINED</t>
  </si>
  <si>
    <t>MCX COMMODITY Daily Call Performance Report  MAY – 2018</t>
  </si>
  <si>
    <t>MCX COMMODITY Daily Call Performance Report  JUNE – 2018</t>
  </si>
  <si>
    <t>NCDEX COMMODITY Daily Call Performance Report JUNE – 2018</t>
  </si>
  <si>
    <t>COCUD</t>
  </si>
  <si>
    <t>NCDEX COMMODITY Daily Call Performance Report JULY – 2018</t>
  </si>
  <si>
    <t>MCX COMMODITY Daily Call Performance Report  JULY – 2018</t>
  </si>
  <si>
    <t>MCX COMMODITY Daily Call Performance Report  AUGUST – 2018</t>
  </si>
  <si>
    <t>NCDEX COMMODITY Daily Call Performance Report AUGUST – 2018</t>
  </si>
  <si>
    <t>NATURALGAS</t>
  </si>
  <si>
    <t>NCDEX COMMODITY Daily Call Performance Report SEPTEMBER – 2018</t>
  </si>
  <si>
    <t>MCX COMMODITY Daily Call Performance Report  SEPTEMBER – 2018</t>
  </si>
  <si>
    <t>HOLD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</si>
</sst>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16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3" fillId="0" borderId="11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4" fillId="0" borderId="12" xfId="0" applyNumberFormat="1" applyFont="1" applyFill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4" fillId="0" borderId="14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4" fillId="0" borderId="15" xfId="0" applyNumberFormat="1" applyFont="1" applyFill="1" applyBorder="1" applyAlignment="1">
      <alignment/>
    </xf>
    <xf numFmtId="2" fontId="14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8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right"/>
    </xf>
    <xf numFmtId="2" fontId="15" fillId="0" borderId="18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16" fontId="2" fillId="0" borderId="2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8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2" fontId="5" fillId="35" borderId="27" xfId="0" applyNumberFormat="1" applyFont="1" applyFill="1" applyBorder="1" applyAlignment="1">
      <alignment horizontal="center"/>
    </xf>
    <xf numFmtId="2" fontId="5" fillId="35" borderId="28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203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7.00390625" style="1" customWidth="1"/>
    <col min="2" max="2" width="9.421875" style="1" customWidth="1"/>
    <col min="3" max="3" width="9.7109375" style="1" customWidth="1"/>
    <col min="4" max="4" width="9.140625" style="1" customWidth="1"/>
    <col min="5" max="5" width="14.28125" style="1" customWidth="1"/>
    <col min="6" max="6" width="11.7109375" style="2" customWidth="1"/>
    <col min="7" max="7" width="11.140625" style="3" customWidth="1"/>
    <col min="8" max="8" width="11.8515625" style="2" customWidth="1"/>
    <col min="9" max="9" width="11.421875" style="2" customWidth="1"/>
    <col min="10" max="10" width="12.00390625" style="2" customWidth="1"/>
    <col min="11" max="11" width="14.421875" style="2" customWidth="1"/>
    <col min="12" max="12" width="9.8515625" style="1" customWidth="1"/>
    <col min="13" max="13" width="12.140625" style="1" customWidth="1"/>
    <col min="14" max="14" width="11.28125" style="1" customWidth="1"/>
    <col min="15" max="15" width="7.00390625" style="1" customWidth="1"/>
    <col min="16" max="18" width="9.140625" style="1" customWidth="1"/>
    <col min="19" max="19" width="9.28125" style="1" customWidth="1"/>
    <col min="20" max="16384" width="9.140625" style="1" customWidth="1"/>
  </cols>
  <sheetData>
    <row r="2" spans="1:14" ht="15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.75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.75">
      <c r="A6" s="94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6.5" thickBot="1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5.75">
      <c r="A8" s="96" t="s">
        <v>98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5.75">
      <c r="A9" s="96" t="s">
        <v>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5.75">
      <c r="A10" s="91" t="s">
        <v>6</v>
      </c>
      <c r="B10" s="88" t="s">
        <v>7</v>
      </c>
      <c r="C10" s="88" t="s">
        <v>8</v>
      </c>
      <c r="D10" s="91" t="s">
        <v>9</v>
      </c>
      <c r="E10" s="91" t="s">
        <v>10</v>
      </c>
      <c r="F10" s="88" t="s">
        <v>11</v>
      </c>
      <c r="G10" s="88" t="s">
        <v>12</v>
      </c>
      <c r="H10" s="88" t="s">
        <v>13</v>
      </c>
      <c r="I10" s="88" t="s">
        <v>14</v>
      </c>
      <c r="J10" s="88" t="s">
        <v>15</v>
      </c>
      <c r="K10" s="90" t="s">
        <v>16</v>
      </c>
      <c r="L10" s="88" t="s">
        <v>17</v>
      </c>
      <c r="M10" s="88" t="s">
        <v>18</v>
      </c>
      <c r="N10" s="88" t="s">
        <v>19</v>
      </c>
    </row>
    <row r="11" spans="1:14" ht="15.75">
      <c r="A11" s="92"/>
      <c r="B11" s="88"/>
      <c r="C11" s="88"/>
      <c r="D11" s="91"/>
      <c r="E11" s="91"/>
      <c r="F11" s="88"/>
      <c r="G11" s="88"/>
      <c r="H11" s="88"/>
      <c r="I11" s="88"/>
      <c r="J11" s="88"/>
      <c r="K11" s="90"/>
      <c r="L11" s="88"/>
      <c r="M11" s="88"/>
      <c r="N11" s="88"/>
    </row>
    <row r="12" spans="1:14" ht="15.75">
      <c r="A12" s="75"/>
      <c r="B12" s="76"/>
      <c r="C12" s="72"/>
      <c r="D12" s="77"/>
      <c r="E12" s="74"/>
      <c r="F12" s="72"/>
      <c r="G12" s="72"/>
      <c r="H12" s="72"/>
      <c r="I12" s="72"/>
      <c r="J12" s="72"/>
      <c r="K12" s="73"/>
      <c r="L12" s="72"/>
      <c r="M12" s="72"/>
      <c r="N12" s="72"/>
    </row>
    <row r="13" spans="1:14" ht="15.75">
      <c r="A13" s="64">
        <v>1</v>
      </c>
      <c r="B13" s="71">
        <v>43357</v>
      </c>
      <c r="C13" s="66" t="s">
        <v>20</v>
      </c>
      <c r="D13" s="66" t="s">
        <v>23</v>
      </c>
      <c r="E13" s="66" t="s">
        <v>47</v>
      </c>
      <c r="F13" s="67">
        <v>168.2</v>
      </c>
      <c r="G13" s="67">
        <v>169.2</v>
      </c>
      <c r="H13" s="67">
        <v>167.7</v>
      </c>
      <c r="I13" s="67">
        <v>167.2</v>
      </c>
      <c r="J13" s="67">
        <v>166.7</v>
      </c>
      <c r="K13" s="67">
        <v>169.2</v>
      </c>
      <c r="L13" s="66">
        <v>5000</v>
      </c>
      <c r="M13" s="83">
        <f aca="true" t="shared" si="0" ref="M13:M23">IF(D13="BUY",(K13-F13)*(L13),(F13-K13)*(L13))</f>
        <v>-5000</v>
      </c>
      <c r="N13" s="69">
        <f aca="true" t="shared" si="1" ref="N13:N23">M13/(L13)/F13%</f>
        <v>-0.5945303210463734</v>
      </c>
    </row>
    <row r="14" spans="1:14" ht="15.75">
      <c r="A14" s="64">
        <v>1</v>
      </c>
      <c r="B14" s="71">
        <v>43355</v>
      </c>
      <c r="C14" s="66" t="s">
        <v>20</v>
      </c>
      <c r="D14" s="66" t="s">
        <v>21</v>
      </c>
      <c r="E14" s="66" t="s">
        <v>44</v>
      </c>
      <c r="F14" s="67">
        <v>30750</v>
      </c>
      <c r="G14" s="67">
        <v>30670</v>
      </c>
      <c r="H14" s="67">
        <v>30790</v>
      </c>
      <c r="I14" s="67">
        <v>30830</v>
      </c>
      <c r="J14" s="67">
        <v>30870</v>
      </c>
      <c r="K14" s="67">
        <v>30670</v>
      </c>
      <c r="L14" s="66">
        <v>100</v>
      </c>
      <c r="M14" s="83">
        <f>IF(D14="BUY",(K14-F14)*(L14),(F14-K14)*(L14))</f>
        <v>-8000</v>
      </c>
      <c r="N14" s="69">
        <f>M14/(L14)/F14%</f>
        <v>-0.2601626016260163</v>
      </c>
    </row>
    <row r="15" spans="1:14" ht="15.75">
      <c r="A15" s="64">
        <v>2</v>
      </c>
      <c r="B15" s="71">
        <v>43355</v>
      </c>
      <c r="C15" s="66" t="s">
        <v>20</v>
      </c>
      <c r="D15" s="66" t="s">
        <v>21</v>
      </c>
      <c r="E15" s="66" t="s">
        <v>47</v>
      </c>
      <c r="F15" s="67">
        <v>172</v>
      </c>
      <c r="G15" s="67">
        <v>171</v>
      </c>
      <c r="H15" s="67">
        <v>172.5</v>
      </c>
      <c r="I15" s="67">
        <v>173</v>
      </c>
      <c r="J15" s="67">
        <v>173.5</v>
      </c>
      <c r="K15" s="67">
        <v>172.5</v>
      </c>
      <c r="L15" s="66">
        <v>5000</v>
      </c>
      <c r="M15" s="83">
        <f>IF(D15="BUY",(K15-F15)*(L15),(F15-K15)*(L15))</f>
        <v>2500</v>
      </c>
      <c r="N15" s="69">
        <f>M15/(L15)/F15%</f>
        <v>0.29069767441860467</v>
      </c>
    </row>
    <row r="16" spans="1:14" ht="15.75">
      <c r="A16" s="64">
        <v>3</v>
      </c>
      <c r="B16" s="71">
        <v>43354</v>
      </c>
      <c r="C16" s="66" t="s">
        <v>20</v>
      </c>
      <c r="D16" s="66" t="s">
        <v>23</v>
      </c>
      <c r="E16" s="66" t="s">
        <v>24</v>
      </c>
      <c r="F16" s="67">
        <v>144.6</v>
      </c>
      <c r="G16" s="67">
        <v>145.6</v>
      </c>
      <c r="H16" s="67">
        <v>144.1</v>
      </c>
      <c r="I16" s="67">
        <v>143.6</v>
      </c>
      <c r="J16" s="67">
        <v>143.1</v>
      </c>
      <c r="K16" s="67">
        <v>143.1</v>
      </c>
      <c r="L16" s="66">
        <v>5000</v>
      </c>
      <c r="M16" s="83">
        <f>IF(D16="BUY",(K16-F16)*(L16),(F16-K16)*(L16))</f>
        <v>7500</v>
      </c>
      <c r="N16" s="69">
        <f>M16/(L16)/F16%</f>
        <v>1.037344398340249</v>
      </c>
    </row>
    <row r="17" spans="1:14" ht="15.75">
      <c r="A17" s="64">
        <v>4</v>
      </c>
      <c r="B17" s="71">
        <v>43354</v>
      </c>
      <c r="C17" s="66" t="s">
        <v>20</v>
      </c>
      <c r="D17" s="66" t="s">
        <v>23</v>
      </c>
      <c r="E17" s="66" t="s">
        <v>47</v>
      </c>
      <c r="F17" s="67">
        <v>172.3</v>
      </c>
      <c r="G17" s="67">
        <v>173.3</v>
      </c>
      <c r="H17" s="67">
        <v>171.8</v>
      </c>
      <c r="I17" s="67">
        <v>171.3</v>
      </c>
      <c r="J17" s="67">
        <v>170.8</v>
      </c>
      <c r="K17" s="67">
        <v>170.8</v>
      </c>
      <c r="L17" s="66">
        <v>5000</v>
      </c>
      <c r="M17" s="83">
        <f t="shared" si="0"/>
        <v>7500</v>
      </c>
      <c r="N17" s="69">
        <f t="shared" si="1"/>
        <v>0.8705745792222866</v>
      </c>
    </row>
    <row r="18" spans="1:14" ht="15.75">
      <c r="A18" s="64">
        <v>5</v>
      </c>
      <c r="B18" s="71">
        <v>43353</v>
      </c>
      <c r="C18" s="66" t="s">
        <v>20</v>
      </c>
      <c r="D18" s="66" t="s">
        <v>21</v>
      </c>
      <c r="E18" s="66" t="s">
        <v>24</v>
      </c>
      <c r="F18" s="67">
        <v>149</v>
      </c>
      <c r="G18" s="67">
        <v>149</v>
      </c>
      <c r="H18" s="67">
        <v>149.5</v>
      </c>
      <c r="I18" s="67">
        <v>150</v>
      </c>
      <c r="J18" s="67">
        <v>151</v>
      </c>
      <c r="K18" s="67">
        <v>150</v>
      </c>
      <c r="L18" s="66">
        <v>5000</v>
      </c>
      <c r="M18" s="83">
        <f t="shared" si="0"/>
        <v>5000</v>
      </c>
      <c r="N18" s="69">
        <f t="shared" si="1"/>
        <v>0.6711409395973155</v>
      </c>
    </row>
    <row r="19" spans="1:14" ht="15.75">
      <c r="A19" s="64">
        <v>6</v>
      </c>
      <c r="B19" s="71">
        <v>43350</v>
      </c>
      <c r="C19" s="66" t="s">
        <v>20</v>
      </c>
      <c r="D19" s="66" t="s">
        <v>23</v>
      </c>
      <c r="E19" s="66" t="s">
        <v>24</v>
      </c>
      <c r="F19" s="67">
        <v>146</v>
      </c>
      <c r="G19" s="67">
        <v>147</v>
      </c>
      <c r="H19" s="67">
        <v>145.5</v>
      </c>
      <c r="I19" s="67">
        <v>145</v>
      </c>
      <c r="J19" s="67">
        <v>144.5</v>
      </c>
      <c r="K19" s="67">
        <v>147</v>
      </c>
      <c r="L19" s="66">
        <v>5000</v>
      </c>
      <c r="M19" s="83">
        <f t="shared" si="0"/>
        <v>-5000</v>
      </c>
      <c r="N19" s="69">
        <f t="shared" si="1"/>
        <v>-0.684931506849315</v>
      </c>
    </row>
    <row r="20" spans="1:14" ht="15.75">
      <c r="A20" s="64">
        <v>7</v>
      </c>
      <c r="B20" s="71">
        <v>43349</v>
      </c>
      <c r="C20" s="66" t="s">
        <v>20</v>
      </c>
      <c r="D20" s="66" t="s">
        <v>21</v>
      </c>
      <c r="E20" s="66" t="s">
        <v>48</v>
      </c>
      <c r="F20" s="67">
        <v>4965</v>
      </c>
      <c r="G20" s="67">
        <v>4925</v>
      </c>
      <c r="H20" s="67">
        <v>178</v>
      </c>
      <c r="I20" s="67">
        <v>4990</v>
      </c>
      <c r="J20" s="67">
        <v>5015</v>
      </c>
      <c r="K20" s="67">
        <v>4925</v>
      </c>
      <c r="L20" s="66">
        <v>100</v>
      </c>
      <c r="M20" s="83">
        <f t="shared" si="0"/>
        <v>-4000</v>
      </c>
      <c r="N20" s="69">
        <f t="shared" si="1"/>
        <v>-0.8056394763343404</v>
      </c>
    </row>
    <row r="21" spans="1:14" ht="15.75">
      <c r="A21" s="64">
        <v>8</v>
      </c>
      <c r="B21" s="71">
        <v>43349</v>
      </c>
      <c r="C21" s="66" t="s">
        <v>20</v>
      </c>
      <c r="D21" s="66" t="s">
        <v>21</v>
      </c>
      <c r="E21" s="66" t="s">
        <v>47</v>
      </c>
      <c r="F21" s="67">
        <v>177.5</v>
      </c>
      <c r="G21" s="67">
        <v>176.5</v>
      </c>
      <c r="H21" s="67">
        <v>178</v>
      </c>
      <c r="I21" s="67">
        <v>178.5</v>
      </c>
      <c r="J21" s="67">
        <v>179</v>
      </c>
      <c r="K21" s="67">
        <v>178.5</v>
      </c>
      <c r="L21" s="66">
        <v>5000</v>
      </c>
      <c r="M21" s="83">
        <f t="shared" si="0"/>
        <v>5000</v>
      </c>
      <c r="N21" s="69">
        <f t="shared" si="1"/>
        <v>0.5633802816901409</v>
      </c>
    </row>
    <row r="22" spans="1:14" ht="15.75">
      <c r="A22" s="64">
        <v>9</v>
      </c>
      <c r="B22" s="71">
        <v>43349</v>
      </c>
      <c r="C22" s="66" t="s">
        <v>20</v>
      </c>
      <c r="D22" s="66" t="s">
        <v>21</v>
      </c>
      <c r="E22" s="66" t="s">
        <v>44</v>
      </c>
      <c r="F22" s="67">
        <v>30550</v>
      </c>
      <c r="G22" s="67">
        <v>30470</v>
      </c>
      <c r="H22" s="67">
        <v>30590</v>
      </c>
      <c r="I22" s="67">
        <v>30630</v>
      </c>
      <c r="J22" s="67">
        <v>30670</v>
      </c>
      <c r="K22" s="67">
        <v>30590</v>
      </c>
      <c r="L22" s="66">
        <v>100</v>
      </c>
      <c r="M22" s="83">
        <f t="shared" si="0"/>
        <v>4000</v>
      </c>
      <c r="N22" s="69">
        <f t="shared" si="1"/>
        <v>0.1309328968903437</v>
      </c>
    </row>
    <row r="23" spans="1:14" ht="15.75">
      <c r="A23" s="64">
        <v>10</v>
      </c>
      <c r="B23" s="71">
        <v>43348</v>
      </c>
      <c r="C23" s="66" t="s">
        <v>20</v>
      </c>
      <c r="D23" s="66" t="s">
        <v>21</v>
      </c>
      <c r="E23" s="66" t="s">
        <v>47</v>
      </c>
      <c r="F23" s="67">
        <v>175.6</v>
      </c>
      <c r="G23" s="67">
        <v>174.6</v>
      </c>
      <c r="H23" s="67">
        <v>176.1</v>
      </c>
      <c r="I23" s="67">
        <v>176.6</v>
      </c>
      <c r="J23" s="67">
        <v>177.1</v>
      </c>
      <c r="K23" s="67">
        <v>176.2</v>
      </c>
      <c r="L23" s="66">
        <v>5000</v>
      </c>
      <c r="M23" s="83">
        <f t="shared" si="0"/>
        <v>2999.999999999972</v>
      </c>
      <c r="N23" s="69">
        <f t="shared" si="1"/>
        <v>0.34168564920273026</v>
      </c>
    </row>
    <row r="24" spans="1:14" ht="15.75">
      <c r="A24" s="64">
        <v>11</v>
      </c>
      <c r="B24" s="71">
        <v>43348</v>
      </c>
      <c r="C24" s="66" t="s">
        <v>20</v>
      </c>
      <c r="D24" s="66" t="s">
        <v>21</v>
      </c>
      <c r="E24" s="66" t="s">
        <v>24</v>
      </c>
      <c r="F24" s="67">
        <v>149.3</v>
      </c>
      <c r="G24" s="67">
        <v>148.3</v>
      </c>
      <c r="H24" s="67">
        <v>149.8</v>
      </c>
      <c r="I24" s="67">
        <v>150.3</v>
      </c>
      <c r="J24" s="67">
        <v>150.8</v>
      </c>
      <c r="K24" s="67">
        <v>150.3</v>
      </c>
      <c r="L24" s="66">
        <v>5000</v>
      </c>
      <c r="M24" s="83">
        <f aca="true" t="shared" si="2" ref="M24:M29">IF(D24="BUY",(K24-F24)*(L24),(F24-K24)*(L24))</f>
        <v>5000</v>
      </c>
      <c r="N24" s="69">
        <f aca="true" t="shared" si="3" ref="N24:N29">M24/(L24)/F24%</f>
        <v>0.6697923643670461</v>
      </c>
    </row>
    <row r="25" spans="1:14" ht="15.75">
      <c r="A25" s="64">
        <v>12</v>
      </c>
      <c r="B25" s="71">
        <v>43347</v>
      </c>
      <c r="C25" s="66" t="s">
        <v>20</v>
      </c>
      <c r="D25" s="66" t="s">
        <v>21</v>
      </c>
      <c r="E25" s="66" t="s">
        <v>48</v>
      </c>
      <c r="F25" s="67">
        <v>5040</v>
      </c>
      <c r="G25" s="67">
        <v>5000</v>
      </c>
      <c r="H25" s="67">
        <v>5065</v>
      </c>
      <c r="I25" s="67">
        <v>5090</v>
      </c>
      <c r="J25" s="67">
        <v>5115</v>
      </c>
      <c r="K25" s="67">
        <v>5090</v>
      </c>
      <c r="L25" s="66">
        <v>100</v>
      </c>
      <c r="M25" s="83">
        <f t="shared" si="2"/>
        <v>5000</v>
      </c>
      <c r="N25" s="69">
        <f t="shared" si="3"/>
        <v>0.9920634920634921</v>
      </c>
    </row>
    <row r="26" spans="1:14" ht="15.75">
      <c r="A26" s="64">
        <v>13</v>
      </c>
      <c r="B26" s="71">
        <v>43347</v>
      </c>
      <c r="C26" s="66" t="s">
        <v>20</v>
      </c>
      <c r="D26" s="66" t="s">
        <v>23</v>
      </c>
      <c r="E26" s="66" t="s">
        <v>24</v>
      </c>
      <c r="F26" s="67">
        <v>150</v>
      </c>
      <c r="G26" s="67">
        <v>151</v>
      </c>
      <c r="H26" s="67">
        <v>149.5</v>
      </c>
      <c r="I26" s="67">
        <v>149</v>
      </c>
      <c r="J26" s="67">
        <v>148.5</v>
      </c>
      <c r="K26" s="67">
        <v>149.5</v>
      </c>
      <c r="L26" s="66">
        <v>5000</v>
      </c>
      <c r="M26" s="83">
        <f t="shared" si="2"/>
        <v>2500</v>
      </c>
      <c r="N26" s="69">
        <f t="shared" si="3"/>
        <v>0.3333333333333333</v>
      </c>
    </row>
    <row r="27" spans="1:14" ht="15.75">
      <c r="A27" s="64">
        <v>14</v>
      </c>
      <c r="B27" s="71">
        <v>43346</v>
      </c>
      <c r="C27" s="66" t="s">
        <v>20</v>
      </c>
      <c r="D27" s="66" t="s">
        <v>21</v>
      </c>
      <c r="E27" s="66" t="s">
        <v>48</v>
      </c>
      <c r="F27" s="67">
        <v>4970</v>
      </c>
      <c r="G27" s="67">
        <v>4925</v>
      </c>
      <c r="H27" s="67">
        <v>4995</v>
      </c>
      <c r="I27" s="67">
        <v>5020</v>
      </c>
      <c r="J27" s="67">
        <v>5045</v>
      </c>
      <c r="K27" s="67">
        <v>5020</v>
      </c>
      <c r="L27" s="66">
        <v>100</v>
      </c>
      <c r="M27" s="83">
        <f t="shared" si="2"/>
        <v>5000</v>
      </c>
      <c r="N27" s="69">
        <f t="shared" si="3"/>
        <v>1.0060362173038229</v>
      </c>
    </row>
    <row r="28" spans="1:14" ht="15.75">
      <c r="A28" s="64">
        <v>15</v>
      </c>
      <c r="B28" s="71">
        <v>43346</v>
      </c>
      <c r="C28" s="66" t="s">
        <v>20</v>
      </c>
      <c r="D28" s="66" t="s">
        <v>21</v>
      </c>
      <c r="E28" s="66" t="s">
        <v>24</v>
      </c>
      <c r="F28" s="67">
        <v>148.5</v>
      </c>
      <c r="G28" s="67">
        <v>147.5</v>
      </c>
      <c r="H28" s="67">
        <v>149</v>
      </c>
      <c r="I28" s="67">
        <v>149.5</v>
      </c>
      <c r="J28" s="67">
        <v>151</v>
      </c>
      <c r="K28" s="67">
        <v>151</v>
      </c>
      <c r="L28" s="66">
        <v>5000</v>
      </c>
      <c r="M28" s="83">
        <f t="shared" si="2"/>
        <v>12500</v>
      </c>
      <c r="N28" s="69">
        <f t="shared" si="3"/>
        <v>1.6835016835016834</v>
      </c>
    </row>
    <row r="29" spans="1:14" ht="15.75">
      <c r="A29" s="64">
        <v>16</v>
      </c>
      <c r="B29" s="71">
        <v>43346</v>
      </c>
      <c r="C29" s="66" t="s">
        <v>20</v>
      </c>
      <c r="D29" s="66" t="s">
        <v>21</v>
      </c>
      <c r="E29" s="66" t="s">
        <v>47</v>
      </c>
      <c r="F29" s="67">
        <v>176.2</v>
      </c>
      <c r="G29" s="67">
        <v>175.2</v>
      </c>
      <c r="H29" s="67">
        <v>176.7</v>
      </c>
      <c r="I29" s="67">
        <v>177.2</v>
      </c>
      <c r="J29" s="67">
        <v>177.7</v>
      </c>
      <c r="K29" s="67">
        <v>176.7</v>
      </c>
      <c r="L29" s="66">
        <v>5000</v>
      </c>
      <c r="M29" s="83">
        <f t="shared" si="2"/>
        <v>2500</v>
      </c>
      <c r="N29" s="69">
        <f t="shared" si="3"/>
        <v>0.2837684449489217</v>
      </c>
    </row>
    <row r="31" spans="1:12" ht="15.75">
      <c r="A31" s="9" t="s">
        <v>25</v>
      </c>
      <c r="B31" s="10"/>
      <c r="C31" s="11"/>
      <c r="D31" s="12"/>
      <c r="E31" s="13"/>
      <c r="F31" s="13"/>
      <c r="G31" s="14"/>
      <c r="H31" s="15"/>
      <c r="I31" s="15"/>
      <c r="J31" s="15"/>
      <c r="K31" s="16"/>
      <c r="L31" s="17"/>
    </row>
    <row r="32" spans="1:12" ht="15.75">
      <c r="A32" s="9" t="s">
        <v>26</v>
      </c>
      <c r="B32" s="19"/>
      <c r="C32" s="11"/>
      <c r="D32" s="12"/>
      <c r="E32" s="13"/>
      <c r="F32" s="13"/>
      <c r="G32" s="14"/>
      <c r="H32" s="13"/>
      <c r="I32" s="13"/>
      <c r="J32" s="13"/>
      <c r="K32" s="16"/>
      <c r="L32" s="17"/>
    </row>
    <row r="33" spans="1:11" ht="15.75">
      <c r="A33" s="9" t="s">
        <v>26</v>
      </c>
      <c r="B33" s="19"/>
      <c r="C33" s="20"/>
      <c r="D33" s="21"/>
      <c r="E33" s="22"/>
      <c r="F33" s="22"/>
      <c r="G33" s="23"/>
      <c r="H33" s="22"/>
      <c r="I33" s="22"/>
      <c r="J33" s="22"/>
      <c r="K33" s="22"/>
    </row>
    <row r="34" spans="1:11" ht="16.5" thickBot="1">
      <c r="A34" s="58"/>
      <c r="B34" s="59"/>
      <c r="C34" s="22"/>
      <c r="D34" s="22"/>
      <c r="E34" s="22"/>
      <c r="F34" s="25"/>
      <c r="G34" s="26"/>
      <c r="H34" s="27" t="s">
        <v>27</v>
      </c>
      <c r="I34" s="27"/>
      <c r="K34" s="25"/>
    </row>
    <row r="35" spans="1:11" ht="15.75">
      <c r="A35" s="58"/>
      <c r="B35" s="59"/>
      <c r="C35" s="89" t="s">
        <v>28</v>
      </c>
      <c r="D35" s="89"/>
      <c r="E35" s="29">
        <v>16</v>
      </c>
      <c r="F35" s="30">
        <f>F36+F37+F38+F39+F40+F41</f>
        <v>100</v>
      </c>
      <c r="G35" s="31">
        <v>16</v>
      </c>
      <c r="H35" s="32">
        <f>G36/G35%</f>
        <v>81.25</v>
      </c>
      <c r="I35" s="32"/>
      <c r="J35" s="25"/>
      <c r="K35" s="25"/>
    </row>
    <row r="36" spans="1:12" ht="15.75">
      <c r="A36" s="58"/>
      <c r="B36" s="59"/>
      <c r="C36" s="86" t="s">
        <v>29</v>
      </c>
      <c r="D36" s="86"/>
      <c r="E36" s="33">
        <v>13</v>
      </c>
      <c r="F36" s="34">
        <f>(E36/E35)*100</f>
        <v>81.25</v>
      </c>
      <c r="G36" s="31">
        <v>13</v>
      </c>
      <c r="H36" s="28"/>
      <c r="I36" s="28"/>
      <c r="J36" s="25"/>
      <c r="K36" s="25"/>
      <c r="L36" s="84"/>
    </row>
    <row r="37" spans="1:12" ht="15.75">
      <c r="A37" s="58"/>
      <c r="B37" s="59"/>
      <c r="C37" s="86" t="s">
        <v>31</v>
      </c>
      <c r="D37" s="86"/>
      <c r="E37" s="33">
        <v>0</v>
      </c>
      <c r="F37" s="34">
        <f>(E37/E35)*100</f>
        <v>0</v>
      </c>
      <c r="G37" s="36"/>
      <c r="H37" s="31"/>
      <c r="I37" s="31"/>
      <c r="L37" s="84"/>
    </row>
    <row r="38" spans="1:11" ht="15.75">
      <c r="A38" s="58"/>
      <c r="B38" s="59"/>
      <c r="C38" s="86" t="s">
        <v>32</v>
      </c>
      <c r="D38" s="86"/>
      <c r="E38" s="33">
        <v>0</v>
      </c>
      <c r="F38" s="34">
        <f>(E38/E35)*100</f>
        <v>0</v>
      </c>
      <c r="G38" s="36"/>
      <c r="H38" s="31"/>
      <c r="I38" s="31"/>
      <c r="J38" s="25"/>
      <c r="K38" s="25"/>
    </row>
    <row r="39" spans="1:12" ht="15.75">
      <c r="A39" s="58"/>
      <c r="B39" s="59"/>
      <c r="C39" s="86" t="s">
        <v>33</v>
      </c>
      <c r="D39" s="86"/>
      <c r="E39" s="33">
        <v>3</v>
      </c>
      <c r="F39" s="34">
        <f>(E39/E35)*100</f>
        <v>18.75</v>
      </c>
      <c r="G39" s="36"/>
      <c r="H39" s="22" t="s">
        <v>34</v>
      </c>
      <c r="I39" s="22"/>
      <c r="J39" s="25"/>
      <c r="L39" s="2"/>
    </row>
    <row r="40" spans="1:11" ht="15.75">
      <c r="A40" s="58"/>
      <c r="B40" s="59"/>
      <c r="C40" s="86" t="s">
        <v>35</v>
      </c>
      <c r="D40" s="86"/>
      <c r="E40" s="33">
        <v>0</v>
      </c>
      <c r="F40" s="34">
        <f>(E40/E35)*100</f>
        <v>0</v>
      </c>
      <c r="G40" s="36"/>
      <c r="H40" s="22"/>
      <c r="I40" s="22"/>
      <c r="J40" s="25"/>
      <c r="K40" s="25"/>
    </row>
    <row r="41" spans="1:11" ht="16.5" thickBot="1">
      <c r="A41" s="58"/>
      <c r="B41" s="59"/>
      <c r="C41" s="87" t="s">
        <v>36</v>
      </c>
      <c r="D41" s="87"/>
      <c r="E41" s="38"/>
      <c r="F41" s="39">
        <f>(E41/E35)*100</f>
        <v>0</v>
      </c>
      <c r="G41" s="36"/>
      <c r="H41" s="22"/>
      <c r="I41" s="22"/>
      <c r="J41" s="25"/>
      <c r="K41" s="25"/>
    </row>
    <row r="42" spans="1:13" ht="15.75">
      <c r="A42" s="41" t="s">
        <v>37</v>
      </c>
      <c r="B42" s="10"/>
      <c r="C42" s="11"/>
      <c r="D42" s="11"/>
      <c r="E42" s="13"/>
      <c r="F42" s="13"/>
      <c r="G42" s="42"/>
      <c r="H42" s="43"/>
      <c r="I42" s="43"/>
      <c r="J42" s="43"/>
      <c r="K42" s="13"/>
      <c r="M42" s="25"/>
    </row>
    <row r="43" spans="1:13" ht="15.75">
      <c r="A43" s="12" t="s">
        <v>38</v>
      </c>
      <c r="B43" s="10"/>
      <c r="C43" s="44"/>
      <c r="D43" s="45"/>
      <c r="E43" s="46"/>
      <c r="F43" s="43"/>
      <c r="G43" s="42"/>
      <c r="H43" s="43"/>
      <c r="I43" s="43"/>
      <c r="J43" s="43"/>
      <c r="K43" s="13"/>
      <c r="M43" s="17"/>
    </row>
    <row r="44" spans="1:13" ht="15.75">
      <c r="A44" s="12" t="s">
        <v>39</v>
      </c>
      <c r="B44" s="10"/>
      <c r="C44" s="11"/>
      <c r="D44" s="45"/>
      <c r="E44" s="46"/>
      <c r="F44" s="43"/>
      <c r="G44" s="42"/>
      <c r="H44" s="47"/>
      <c r="I44" s="47"/>
      <c r="J44" s="47"/>
      <c r="K44" s="13"/>
      <c r="M44" s="17"/>
    </row>
    <row r="45" spans="1:14" ht="15.75">
      <c r="A45" s="12" t="s">
        <v>40</v>
      </c>
      <c r="B45" s="44"/>
      <c r="C45" s="11"/>
      <c r="D45" s="45"/>
      <c r="E45" s="46"/>
      <c r="F45" s="43"/>
      <c r="G45" s="48"/>
      <c r="H45" s="47"/>
      <c r="I45" s="47"/>
      <c r="J45" s="47"/>
      <c r="K45" s="13"/>
      <c r="L45" s="17"/>
      <c r="M45" s="17"/>
      <c r="N45" s="40"/>
    </row>
    <row r="46" spans="1:14" ht="15.75">
      <c r="A46" s="12" t="s">
        <v>41</v>
      </c>
      <c r="B46" s="35"/>
      <c r="C46" s="11"/>
      <c r="D46" s="49"/>
      <c r="E46" s="43"/>
      <c r="F46" s="43"/>
      <c r="G46" s="48"/>
      <c r="H46" s="47"/>
      <c r="I46" s="47"/>
      <c r="J46" s="47"/>
      <c r="K46" s="43"/>
      <c r="L46" s="17"/>
      <c r="M46" s="17"/>
      <c r="N46" s="17"/>
    </row>
    <row r="47" spans="1:14" ht="15.75">
      <c r="A47" s="93" t="s">
        <v>0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</row>
    <row r="48" spans="1:14" ht="15.7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</row>
    <row r="49" spans="1:14" ht="15.7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ht="15.75">
      <c r="A50" s="94" t="s">
        <v>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 ht="15.75">
      <c r="A51" s="94" t="s">
        <v>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 ht="16.5" thickBot="1">
      <c r="A52" s="95" t="s">
        <v>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</row>
    <row r="53" spans="1:14" ht="15.75">
      <c r="A53" s="96" t="s">
        <v>94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14" ht="15.75">
      <c r="A54" s="96" t="s">
        <v>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1:14" ht="15.75">
      <c r="A55" s="91" t="s">
        <v>6</v>
      </c>
      <c r="B55" s="88" t="s">
        <v>7</v>
      </c>
      <c r="C55" s="88" t="s">
        <v>8</v>
      </c>
      <c r="D55" s="91" t="s">
        <v>9</v>
      </c>
      <c r="E55" s="91" t="s">
        <v>10</v>
      </c>
      <c r="F55" s="88" t="s">
        <v>11</v>
      </c>
      <c r="G55" s="88" t="s">
        <v>12</v>
      </c>
      <c r="H55" s="88" t="s">
        <v>13</v>
      </c>
      <c r="I55" s="88" t="s">
        <v>14</v>
      </c>
      <c r="J55" s="88" t="s">
        <v>15</v>
      </c>
      <c r="K55" s="90" t="s">
        <v>16</v>
      </c>
      <c r="L55" s="88" t="s">
        <v>17</v>
      </c>
      <c r="M55" s="88" t="s">
        <v>18</v>
      </c>
      <c r="N55" s="88" t="s">
        <v>19</v>
      </c>
    </row>
    <row r="56" spans="1:14" ht="15.75">
      <c r="A56" s="92"/>
      <c r="B56" s="88"/>
      <c r="C56" s="88"/>
      <c r="D56" s="91"/>
      <c r="E56" s="91"/>
      <c r="F56" s="88"/>
      <c r="G56" s="88"/>
      <c r="H56" s="88"/>
      <c r="I56" s="88"/>
      <c r="J56" s="88"/>
      <c r="K56" s="90"/>
      <c r="L56" s="88"/>
      <c r="M56" s="88"/>
      <c r="N56" s="88"/>
    </row>
    <row r="57" spans="1:14" ht="15.75">
      <c r="A57" s="75"/>
      <c r="B57" s="76"/>
      <c r="C57" s="72"/>
      <c r="D57" s="77"/>
      <c r="E57" s="74"/>
      <c r="F57" s="72"/>
      <c r="G57" s="72"/>
      <c r="H57" s="72"/>
      <c r="I57" s="72"/>
      <c r="J57" s="72"/>
      <c r="K57" s="73"/>
      <c r="L57" s="72"/>
      <c r="M57" s="72"/>
      <c r="N57" s="72"/>
    </row>
    <row r="58" spans="1:14" ht="15.75">
      <c r="A58" s="64">
        <v>1</v>
      </c>
      <c r="B58" s="71">
        <v>43343</v>
      </c>
      <c r="C58" s="66" t="s">
        <v>20</v>
      </c>
      <c r="D58" s="66" t="s">
        <v>21</v>
      </c>
      <c r="E58" s="66" t="s">
        <v>24</v>
      </c>
      <c r="F58" s="67">
        <v>149</v>
      </c>
      <c r="G58" s="67">
        <v>148</v>
      </c>
      <c r="H58" s="67">
        <v>149.5</v>
      </c>
      <c r="I58" s="67">
        <v>150</v>
      </c>
      <c r="J58" s="67">
        <v>150.5</v>
      </c>
      <c r="K58" s="67">
        <v>149.5</v>
      </c>
      <c r="L58" s="66">
        <v>5000</v>
      </c>
      <c r="M58" s="83">
        <f>IF(D58="BUY",(K58-F58)*(L58),(F58-K58)*(L58))</f>
        <v>2500</v>
      </c>
      <c r="N58" s="69">
        <f>M58/(L58)/F58%</f>
        <v>0.33557046979865773</v>
      </c>
    </row>
    <row r="59" spans="1:14" ht="15.75">
      <c r="A59" s="64">
        <v>2</v>
      </c>
      <c r="B59" s="71">
        <v>43342</v>
      </c>
      <c r="C59" s="66" t="s">
        <v>20</v>
      </c>
      <c r="D59" s="66" t="s">
        <v>21</v>
      </c>
      <c r="E59" s="66" t="s">
        <v>47</v>
      </c>
      <c r="F59" s="67">
        <v>178.4</v>
      </c>
      <c r="G59" s="67">
        <v>177.4</v>
      </c>
      <c r="H59" s="67">
        <v>178.9</v>
      </c>
      <c r="I59" s="67">
        <v>179.4</v>
      </c>
      <c r="J59" s="67">
        <v>179.9</v>
      </c>
      <c r="K59" s="67">
        <v>178.9</v>
      </c>
      <c r="L59" s="66">
        <v>5000</v>
      </c>
      <c r="M59" s="83">
        <f>IF(D59="BUY",(K59-F59)*(L59),(F59-K59)*(L59))</f>
        <v>2500</v>
      </c>
      <c r="N59" s="69">
        <f>M59/(L59)/F59%</f>
        <v>0.2802690582959641</v>
      </c>
    </row>
    <row r="60" spans="1:14" ht="15.75">
      <c r="A60" s="64">
        <v>3</v>
      </c>
      <c r="B60" s="71">
        <v>43342</v>
      </c>
      <c r="C60" s="66" t="s">
        <v>20</v>
      </c>
      <c r="D60" s="66" t="s">
        <v>21</v>
      </c>
      <c r="E60" s="66" t="s">
        <v>44</v>
      </c>
      <c r="F60" s="67">
        <v>30230</v>
      </c>
      <c r="G60" s="67">
        <v>30150</v>
      </c>
      <c r="H60" s="67">
        <v>30270</v>
      </c>
      <c r="I60" s="67">
        <v>30310</v>
      </c>
      <c r="J60" s="67">
        <v>30350</v>
      </c>
      <c r="K60" s="67">
        <v>30270</v>
      </c>
      <c r="L60" s="66">
        <v>100</v>
      </c>
      <c r="M60" s="83">
        <f>IF(D60="BUY",(K60-F60)*(L60),(F60-K60)*(L60))</f>
        <v>4000</v>
      </c>
      <c r="N60" s="69">
        <f>M60/(L60)/F60%</f>
        <v>0.13231888852133641</v>
      </c>
    </row>
    <row r="61" spans="1:14" ht="15.75">
      <c r="A61" s="64">
        <v>4</v>
      </c>
      <c r="B61" s="71">
        <v>43341</v>
      </c>
      <c r="C61" s="66" t="s">
        <v>20</v>
      </c>
      <c r="D61" s="63" t="s">
        <v>21</v>
      </c>
      <c r="E61" s="6" t="s">
        <v>48</v>
      </c>
      <c r="F61" s="6">
        <v>4875</v>
      </c>
      <c r="G61" s="6">
        <v>4835</v>
      </c>
      <c r="H61" s="6">
        <v>4900</v>
      </c>
      <c r="I61" s="6">
        <v>4925</v>
      </c>
      <c r="J61" s="6">
        <v>4950</v>
      </c>
      <c r="K61" s="5">
        <v>4925</v>
      </c>
      <c r="L61" s="5">
        <v>100</v>
      </c>
      <c r="M61" s="83">
        <f>IF(D61="BUY",(K61-F61)*(L61),(F61-K61)*(L61))</f>
        <v>5000</v>
      </c>
      <c r="N61" s="69">
        <f>M61/(L61)/F61%</f>
        <v>1.0256410256410255</v>
      </c>
    </row>
    <row r="62" spans="1:14" ht="15.75">
      <c r="A62" s="64">
        <v>5</v>
      </c>
      <c r="B62" s="71">
        <v>43341</v>
      </c>
      <c r="C62" s="66" t="s">
        <v>20</v>
      </c>
      <c r="D62" s="63" t="s">
        <v>23</v>
      </c>
      <c r="E62" s="6" t="s">
        <v>47</v>
      </c>
      <c r="F62" s="6">
        <v>176.9</v>
      </c>
      <c r="G62" s="6">
        <v>177.9</v>
      </c>
      <c r="H62" s="6">
        <v>176.4</v>
      </c>
      <c r="I62" s="6">
        <v>175.9</v>
      </c>
      <c r="J62" s="6">
        <v>175.4</v>
      </c>
      <c r="K62" s="5">
        <v>175.9</v>
      </c>
      <c r="L62" s="5">
        <v>5000</v>
      </c>
      <c r="M62" s="83">
        <f aca="true" t="shared" si="4" ref="M62:M73">IF(D62="BUY",(K62-F62)*(L62),(F62-K62)*(L62))</f>
        <v>5000</v>
      </c>
      <c r="N62" s="69">
        <f aca="true" t="shared" si="5" ref="N62:N73">M62/(L62)/F62%</f>
        <v>0.5652911249293385</v>
      </c>
    </row>
    <row r="63" spans="1:14" ht="15.75">
      <c r="A63" s="64">
        <v>6</v>
      </c>
      <c r="B63" s="71">
        <v>43340</v>
      </c>
      <c r="C63" s="66" t="s">
        <v>20</v>
      </c>
      <c r="D63" s="63" t="s">
        <v>21</v>
      </c>
      <c r="E63" s="6" t="s">
        <v>24</v>
      </c>
      <c r="F63" s="6">
        <v>146</v>
      </c>
      <c r="G63" s="6">
        <v>145</v>
      </c>
      <c r="H63" s="6">
        <v>146.5</v>
      </c>
      <c r="I63" s="6">
        <v>147</v>
      </c>
      <c r="J63" s="6">
        <v>147.5</v>
      </c>
      <c r="K63" s="5">
        <v>146.5</v>
      </c>
      <c r="L63" s="5">
        <v>5000</v>
      </c>
      <c r="M63" s="83">
        <f t="shared" si="4"/>
        <v>2500</v>
      </c>
      <c r="N63" s="69">
        <f t="shared" si="5"/>
        <v>0.3424657534246575</v>
      </c>
    </row>
    <row r="64" spans="1:14" ht="15.75">
      <c r="A64" s="64">
        <v>7</v>
      </c>
      <c r="B64" s="71">
        <v>43340</v>
      </c>
      <c r="C64" s="66" t="s">
        <v>20</v>
      </c>
      <c r="D64" s="63" t="s">
        <v>21</v>
      </c>
      <c r="E64" s="6" t="s">
        <v>46</v>
      </c>
      <c r="F64" s="6">
        <v>423</v>
      </c>
      <c r="G64" s="6">
        <v>418.5</v>
      </c>
      <c r="H64" s="6">
        <v>425.5</v>
      </c>
      <c r="I64" s="6">
        <v>428</v>
      </c>
      <c r="J64" s="6">
        <v>430.5</v>
      </c>
      <c r="K64" s="5">
        <v>425</v>
      </c>
      <c r="L64" s="5">
        <v>1000</v>
      </c>
      <c r="M64" s="83">
        <f t="shared" si="4"/>
        <v>2000</v>
      </c>
      <c r="N64" s="69">
        <f t="shared" si="5"/>
        <v>0.47281323877068554</v>
      </c>
    </row>
    <row r="65" spans="1:14" ht="15.75">
      <c r="A65" s="64">
        <v>8</v>
      </c>
      <c r="B65" s="71">
        <v>43339</v>
      </c>
      <c r="C65" s="66" t="s">
        <v>20</v>
      </c>
      <c r="D65" s="63" t="s">
        <v>21</v>
      </c>
      <c r="E65" s="6" t="s">
        <v>47</v>
      </c>
      <c r="F65" s="6">
        <v>178.5</v>
      </c>
      <c r="G65" s="6">
        <v>177.5</v>
      </c>
      <c r="H65" s="6">
        <v>179</v>
      </c>
      <c r="I65" s="6">
        <v>179.5</v>
      </c>
      <c r="J65" s="6">
        <v>180</v>
      </c>
      <c r="K65" s="5">
        <v>180</v>
      </c>
      <c r="L65" s="5">
        <v>5000</v>
      </c>
      <c r="M65" s="83">
        <f t="shared" si="4"/>
        <v>7500</v>
      </c>
      <c r="N65" s="69">
        <f t="shared" si="5"/>
        <v>0.8403361344537815</v>
      </c>
    </row>
    <row r="66" spans="1:14" ht="15.75">
      <c r="A66" s="64">
        <v>9</v>
      </c>
      <c r="B66" s="71">
        <v>43336</v>
      </c>
      <c r="C66" s="66" t="s">
        <v>20</v>
      </c>
      <c r="D66" s="63" t="s">
        <v>21</v>
      </c>
      <c r="E66" s="6" t="s">
        <v>47</v>
      </c>
      <c r="F66" s="6">
        <v>175.6</v>
      </c>
      <c r="G66" s="6">
        <v>174.6</v>
      </c>
      <c r="H66" s="6">
        <v>176.1</v>
      </c>
      <c r="I66" s="6">
        <v>176.6</v>
      </c>
      <c r="J66" s="6">
        <v>177.1</v>
      </c>
      <c r="K66" s="5">
        <v>177.1</v>
      </c>
      <c r="L66" s="5">
        <v>5000</v>
      </c>
      <c r="M66" s="83">
        <f t="shared" si="4"/>
        <v>7500</v>
      </c>
      <c r="N66" s="69">
        <f t="shared" si="5"/>
        <v>0.8542141230068337</v>
      </c>
    </row>
    <row r="67" spans="1:14" ht="15.75">
      <c r="A67" s="64">
        <v>10</v>
      </c>
      <c r="B67" s="71">
        <v>43335</v>
      </c>
      <c r="C67" s="66" t="s">
        <v>20</v>
      </c>
      <c r="D67" s="63" t="s">
        <v>21</v>
      </c>
      <c r="E67" s="6" t="s">
        <v>24</v>
      </c>
      <c r="F67" s="6">
        <v>141.1</v>
      </c>
      <c r="G67" s="6">
        <v>140.1</v>
      </c>
      <c r="H67" s="6">
        <v>141.6</v>
      </c>
      <c r="I67" s="6">
        <v>142.1</v>
      </c>
      <c r="J67" s="6">
        <v>142.6</v>
      </c>
      <c r="K67" s="5">
        <v>140.1</v>
      </c>
      <c r="L67" s="5">
        <v>5000</v>
      </c>
      <c r="M67" s="83">
        <f t="shared" si="4"/>
        <v>-5000</v>
      </c>
      <c r="N67" s="69">
        <f t="shared" si="5"/>
        <v>-0.7087172218284904</v>
      </c>
    </row>
    <row r="68" spans="1:14" ht="15.75">
      <c r="A68" s="64">
        <v>11</v>
      </c>
      <c r="B68" s="71">
        <v>43333</v>
      </c>
      <c r="C68" s="66" t="s">
        <v>20</v>
      </c>
      <c r="D68" s="63" t="s">
        <v>21</v>
      </c>
      <c r="E68" s="6" t="s">
        <v>47</v>
      </c>
      <c r="F68" s="6">
        <v>169</v>
      </c>
      <c r="G68" s="6">
        <v>168</v>
      </c>
      <c r="H68" s="6">
        <v>169.5</v>
      </c>
      <c r="I68" s="6">
        <v>170</v>
      </c>
      <c r="J68" s="6">
        <v>170.5</v>
      </c>
      <c r="K68" s="5">
        <v>170.5</v>
      </c>
      <c r="L68" s="5">
        <v>5000</v>
      </c>
      <c r="M68" s="83">
        <f t="shared" si="4"/>
        <v>7500</v>
      </c>
      <c r="N68" s="69">
        <f t="shared" si="5"/>
        <v>0.8875739644970414</v>
      </c>
    </row>
    <row r="69" spans="1:14" ht="15.75">
      <c r="A69" s="64">
        <v>12</v>
      </c>
      <c r="B69" s="71">
        <v>43333</v>
      </c>
      <c r="C69" s="66" t="s">
        <v>20</v>
      </c>
      <c r="D69" s="63" t="s">
        <v>21</v>
      </c>
      <c r="E69" s="6" t="s">
        <v>44</v>
      </c>
      <c r="F69" s="6">
        <v>29580</v>
      </c>
      <c r="G69" s="6">
        <v>29500</v>
      </c>
      <c r="H69" s="6">
        <v>29620</v>
      </c>
      <c r="I69" s="6">
        <v>29660</v>
      </c>
      <c r="J69" s="6">
        <v>29700</v>
      </c>
      <c r="K69" s="5">
        <v>29620</v>
      </c>
      <c r="L69" s="5">
        <v>100</v>
      </c>
      <c r="M69" s="83">
        <f t="shared" si="4"/>
        <v>4000</v>
      </c>
      <c r="N69" s="69">
        <f t="shared" si="5"/>
        <v>0.1352265043948614</v>
      </c>
    </row>
    <row r="70" spans="1:14" ht="15.75">
      <c r="A70" s="64">
        <v>13</v>
      </c>
      <c r="B70" s="71">
        <v>43329</v>
      </c>
      <c r="C70" s="66" t="s">
        <v>20</v>
      </c>
      <c r="D70" s="63" t="s">
        <v>21</v>
      </c>
      <c r="E70" s="6" t="s">
        <v>48</v>
      </c>
      <c r="F70" s="6">
        <v>4620</v>
      </c>
      <c r="G70" s="6">
        <v>4580</v>
      </c>
      <c r="H70" s="6">
        <v>4645</v>
      </c>
      <c r="I70" s="6">
        <v>4670</v>
      </c>
      <c r="J70" s="6">
        <v>4695</v>
      </c>
      <c r="K70" s="5">
        <v>4645</v>
      </c>
      <c r="L70" s="5">
        <v>100</v>
      </c>
      <c r="M70" s="83">
        <f t="shared" si="4"/>
        <v>2500</v>
      </c>
      <c r="N70" s="69">
        <f t="shared" si="5"/>
        <v>0.5411255411255411</v>
      </c>
    </row>
    <row r="71" spans="1:14" ht="15.75">
      <c r="A71" s="64">
        <v>14</v>
      </c>
      <c r="B71" s="71">
        <v>43328</v>
      </c>
      <c r="C71" s="66" t="s">
        <v>20</v>
      </c>
      <c r="D71" s="63" t="s">
        <v>21</v>
      </c>
      <c r="E71" s="6" t="s">
        <v>24</v>
      </c>
      <c r="F71" s="6">
        <v>141.1</v>
      </c>
      <c r="G71" s="6">
        <v>140.1</v>
      </c>
      <c r="H71" s="6">
        <v>141.6</v>
      </c>
      <c r="I71" s="6">
        <v>142.1</v>
      </c>
      <c r="J71" s="6">
        <v>142.6</v>
      </c>
      <c r="K71" s="5">
        <v>142.1</v>
      </c>
      <c r="L71" s="5">
        <v>5000</v>
      </c>
      <c r="M71" s="83">
        <f t="shared" si="4"/>
        <v>5000</v>
      </c>
      <c r="N71" s="69">
        <f t="shared" si="5"/>
        <v>0.7087172218284904</v>
      </c>
    </row>
    <row r="72" spans="1:14" ht="15.75">
      <c r="A72" s="64">
        <v>15</v>
      </c>
      <c r="B72" s="71">
        <v>43326</v>
      </c>
      <c r="C72" s="66" t="s">
        <v>20</v>
      </c>
      <c r="D72" s="63" t="s">
        <v>23</v>
      </c>
      <c r="E72" s="6" t="s">
        <v>47</v>
      </c>
      <c r="F72" s="6">
        <v>173</v>
      </c>
      <c r="G72" s="6">
        <v>174</v>
      </c>
      <c r="H72" s="6">
        <v>172.5</v>
      </c>
      <c r="I72" s="6">
        <v>172</v>
      </c>
      <c r="J72" s="6">
        <v>171.5</v>
      </c>
      <c r="K72" s="5">
        <v>171.5</v>
      </c>
      <c r="L72" s="5">
        <v>5000</v>
      </c>
      <c r="M72" s="83">
        <f t="shared" si="4"/>
        <v>7500</v>
      </c>
      <c r="N72" s="69">
        <f t="shared" si="5"/>
        <v>0.8670520231213873</v>
      </c>
    </row>
    <row r="73" spans="1:14" ht="15.75">
      <c r="A73" s="64">
        <v>16</v>
      </c>
      <c r="B73" s="71">
        <v>43325</v>
      </c>
      <c r="C73" s="66" t="s">
        <v>20</v>
      </c>
      <c r="D73" s="63" t="s">
        <v>21</v>
      </c>
      <c r="E73" s="6" t="s">
        <v>47</v>
      </c>
      <c r="F73" s="6">
        <v>178.4</v>
      </c>
      <c r="G73" s="6">
        <v>177.4</v>
      </c>
      <c r="H73" s="6">
        <v>178.9</v>
      </c>
      <c r="I73" s="6">
        <v>179.4</v>
      </c>
      <c r="J73" s="6">
        <v>179.9</v>
      </c>
      <c r="K73" s="5">
        <v>177.4</v>
      </c>
      <c r="L73" s="5">
        <v>5000</v>
      </c>
      <c r="M73" s="83">
        <f t="shared" si="4"/>
        <v>-5000</v>
      </c>
      <c r="N73" s="69">
        <f t="shared" si="5"/>
        <v>-0.5605381165919282</v>
      </c>
    </row>
    <row r="74" spans="1:14" ht="15.75">
      <c r="A74" s="64">
        <v>17</v>
      </c>
      <c r="B74" s="71">
        <v>43325</v>
      </c>
      <c r="C74" s="66" t="s">
        <v>20</v>
      </c>
      <c r="D74" s="63" t="s">
        <v>21</v>
      </c>
      <c r="E74" s="6" t="s">
        <v>44</v>
      </c>
      <c r="F74" s="6">
        <v>29880</v>
      </c>
      <c r="G74" s="6">
        <v>29800</v>
      </c>
      <c r="H74" s="6">
        <v>29920</v>
      </c>
      <c r="I74" s="6">
        <v>29960</v>
      </c>
      <c r="J74" s="6">
        <v>30000</v>
      </c>
      <c r="K74" s="5">
        <v>29800</v>
      </c>
      <c r="L74" s="5">
        <v>100</v>
      </c>
      <c r="M74" s="83">
        <f aca="true" t="shared" si="6" ref="M74:M81">IF(D74="BUY",(K74-F74)*(L74),(F74-K74)*(L74))</f>
        <v>-8000</v>
      </c>
      <c r="N74" s="69">
        <f aca="true" t="shared" si="7" ref="N74:N81">M74/(L74)/F74%</f>
        <v>-0.2677376171352075</v>
      </c>
    </row>
    <row r="75" spans="1:14" ht="15.75">
      <c r="A75" s="64">
        <v>18</v>
      </c>
      <c r="B75" s="71">
        <v>43322</v>
      </c>
      <c r="C75" s="66" t="s">
        <v>20</v>
      </c>
      <c r="D75" s="63" t="s">
        <v>23</v>
      </c>
      <c r="E75" s="6" t="s">
        <v>47</v>
      </c>
      <c r="F75" s="6">
        <v>178.4</v>
      </c>
      <c r="G75" s="6">
        <v>179.4</v>
      </c>
      <c r="H75" s="6">
        <v>177.9</v>
      </c>
      <c r="I75" s="6">
        <v>177.4</v>
      </c>
      <c r="J75" s="6">
        <v>176.9</v>
      </c>
      <c r="K75" s="5">
        <v>176.9</v>
      </c>
      <c r="L75" s="5">
        <v>5000</v>
      </c>
      <c r="M75" s="83">
        <f>IF(D75="BUY",(K75-F75)*(L75),(F75-K75)*(L75))</f>
        <v>7500</v>
      </c>
      <c r="N75" s="69">
        <f>M75/(L75)/F75%</f>
        <v>0.8408071748878924</v>
      </c>
    </row>
    <row r="76" spans="1:14" ht="15.75">
      <c r="A76" s="64">
        <v>19</v>
      </c>
      <c r="B76" s="71">
        <v>43321</v>
      </c>
      <c r="C76" s="66" t="s">
        <v>20</v>
      </c>
      <c r="D76" s="63" t="s">
        <v>21</v>
      </c>
      <c r="E76" s="6" t="s">
        <v>47</v>
      </c>
      <c r="F76" s="6">
        <v>182</v>
      </c>
      <c r="G76" s="6">
        <v>181</v>
      </c>
      <c r="H76" s="6">
        <v>182.5</v>
      </c>
      <c r="I76" s="6">
        <v>183</v>
      </c>
      <c r="J76" s="6">
        <v>183.5</v>
      </c>
      <c r="K76" s="5">
        <v>183.5</v>
      </c>
      <c r="L76" s="5">
        <v>5000</v>
      </c>
      <c r="M76" s="83">
        <f>IF(D76="BUY",(K76-F76)*(L76),(F76-K76)*(L76))</f>
        <v>7500</v>
      </c>
      <c r="N76" s="69">
        <f>M76/(L76)/F76%</f>
        <v>0.8241758241758241</v>
      </c>
    </row>
    <row r="77" spans="1:14" ht="15.75">
      <c r="A77" s="64">
        <v>20</v>
      </c>
      <c r="B77" s="71">
        <v>43321</v>
      </c>
      <c r="C77" s="66" t="s">
        <v>20</v>
      </c>
      <c r="D77" s="63" t="s">
        <v>21</v>
      </c>
      <c r="E77" s="6" t="s">
        <v>24</v>
      </c>
      <c r="F77" s="6">
        <v>147.3</v>
      </c>
      <c r="G77" s="6">
        <v>146.3</v>
      </c>
      <c r="H77" s="6">
        <v>147.8</v>
      </c>
      <c r="I77" s="6">
        <v>148.3</v>
      </c>
      <c r="J77" s="6">
        <v>148.8</v>
      </c>
      <c r="K77" s="5">
        <v>148.3</v>
      </c>
      <c r="L77" s="5">
        <v>5000</v>
      </c>
      <c r="M77" s="83">
        <f t="shared" si="6"/>
        <v>5000</v>
      </c>
      <c r="N77" s="69">
        <f t="shared" si="7"/>
        <v>0.678886625933469</v>
      </c>
    </row>
    <row r="78" spans="1:14" ht="15.75">
      <c r="A78" s="64">
        <v>21</v>
      </c>
      <c r="B78" s="71">
        <v>43320</v>
      </c>
      <c r="C78" s="66" t="s">
        <v>20</v>
      </c>
      <c r="D78" s="63" t="s">
        <v>21</v>
      </c>
      <c r="E78" s="6" t="s">
        <v>47</v>
      </c>
      <c r="F78" s="6">
        <v>181.5</v>
      </c>
      <c r="G78" s="6">
        <v>180.5</v>
      </c>
      <c r="H78" s="6">
        <v>182</v>
      </c>
      <c r="I78" s="6">
        <v>182.5</v>
      </c>
      <c r="J78" s="6">
        <v>183</v>
      </c>
      <c r="K78" s="5">
        <v>182</v>
      </c>
      <c r="L78" s="5">
        <v>5000</v>
      </c>
      <c r="M78" s="83">
        <f t="shared" si="6"/>
        <v>2500</v>
      </c>
      <c r="N78" s="69">
        <f t="shared" si="7"/>
        <v>0.27548209366391185</v>
      </c>
    </row>
    <row r="79" spans="1:14" ht="15.75">
      <c r="A79" s="64">
        <v>22</v>
      </c>
      <c r="B79" s="71">
        <v>43319</v>
      </c>
      <c r="C79" s="66" t="s">
        <v>20</v>
      </c>
      <c r="D79" s="63" t="s">
        <v>21</v>
      </c>
      <c r="E79" s="6" t="s">
        <v>43</v>
      </c>
      <c r="F79" s="6">
        <v>38130</v>
      </c>
      <c r="G79" s="6">
        <v>37900</v>
      </c>
      <c r="H79" s="6">
        <v>38250</v>
      </c>
      <c r="I79" s="6">
        <v>38370</v>
      </c>
      <c r="J79" s="6">
        <v>38490</v>
      </c>
      <c r="K79" s="5">
        <v>37900</v>
      </c>
      <c r="L79" s="5">
        <v>30</v>
      </c>
      <c r="M79" s="83">
        <f t="shared" si="6"/>
        <v>-6900</v>
      </c>
      <c r="N79" s="69">
        <f t="shared" si="7"/>
        <v>-0.6031995803829006</v>
      </c>
    </row>
    <row r="80" spans="1:14" ht="15.75">
      <c r="A80" s="64">
        <v>23</v>
      </c>
      <c r="B80" s="71">
        <v>43319</v>
      </c>
      <c r="C80" s="66" t="s">
        <v>20</v>
      </c>
      <c r="D80" s="63" t="s">
        <v>21</v>
      </c>
      <c r="E80" s="6" t="s">
        <v>47</v>
      </c>
      <c r="F80" s="6">
        <v>179.7</v>
      </c>
      <c r="G80" s="6">
        <v>178.7</v>
      </c>
      <c r="H80" s="6">
        <v>180.2</v>
      </c>
      <c r="I80" s="6">
        <v>180.7</v>
      </c>
      <c r="J80" s="6">
        <v>181.2</v>
      </c>
      <c r="K80" s="5">
        <v>180.7</v>
      </c>
      <c r="L80" s="5">
        <v>5000</v>
      </c>
      <c r="M80" s="83">
        <f t="shared" si="6"/>
        <v>5000</v>
      </c>
      <c r="N80" s="69">
        <f t="shared" si="7"/>
        <v>0.5564830272676684</v>
      </c>
    </row>
    <row r="81" spans="1:14" ht="15.75">
      <c r="A81" s="64">
        <v>24</v>
      </c>
      <c r="B81" s="71">
        <v>43319</v>
      </c>
      <c r="C81" s="66" t="s">
        <v>20</v>
      </c>
      <c r="D81" s="63" t="s">
        <v>21</v>
      </c>
      <c r="E81" s="6" t="s">
        <v>50</v>
      </c>
      <c r="F81" s="6">
        <v>140.5</v>
      </c>
      <c r="G81" s="6">
        <v>139.5</v>
      </c>
      <c r="H81" s="6">
        <v>141</v>
      </c>
      <c r="I81" s="6">
        <v>141.5</v>
      </c>
      <c r="J81" s="6">
        <v>142</v>
      </c>
      <c r="K81" s="5">
        <v>141</v>
      </c>
      <c r="L81" s="5">
        <v>5000</v>
      </c>
      <c r="M81" s="83">
        <f t="shared" si="6"/>
        <v>2500</v>
      </c>
      <c r="N81" s="69">
        <f t="shared" si="7"/>
        <v>0.35587188612099646</v>
      </c>
    </row>
    <row r="82" spans="1:14" ht="15.75">
      <c r="A82" s="64">
        <v>25</v>
      </c>
      <c r="B82" s="71">
        <v>43318</v>
      </c>
      <c r="C82" s="66" t="s">
        <v>20</v>
      </c>
      <c r="D82" s="63" t="s">
        <v>23</v>
      </c>
      <c r="E82" s="6" t="s">
        <v>24</v>
      </c>
      <c r="F82" s="6">
        <v>144.4</v>
      </c>
      <c r="G82" s="6">
        <v>145.4</v>
      </c>
      <c r="H82" s="6">
        <v>143.9</v>
      </c>
      <c r="I82" s="6">
        <v>143.4</v>
      </c>
      <c r="J82" s="6">
        <v>142.9</v>
      </c>
      <c r="K82" s="5">
        <v>143.4</v>
      </c>
      <c r="L82" s="5">
        <v>5000</v>
      </c>
      <c r="M82" s="83">
        <f aca="true" t="shared" si="8" ref="M82:M90">IF(D82="BUY",(K82-F82)*(L82),(F82-K82)*(L82))</f>
        <v>5000</v>
      </c>
      <c r="N82" s="69">
        <f aca="true" t="shared" si="9" ref="N82:N90">M82/(L82)/F82%</f>
        <v>0.6925207756232687</v>
      </c>
    </row>
    <row r="83" spans="1:14" ht="15.75">
      <c r="A83" s="64">
        <v>26</v>
      </c>
      <c r="B83" s="71">
        <v>43315</v>
      </c>
      <c r="C83" s="66" t="s">
        <v>20</v>
      </c>
      <c r="D83" s="63" t="s">
        <v>21</v>
      </c>
      <c r="E83" s="6" t="s">
        <v>96</v>
      </c>
      <c r="F83" s="6">
        <v>195.5</v>
      </c>
      <c r="G83" s="6">
        <v>191.5</v>
      </c>
      <c r="H83" s="6">
        <v>198</v>
      </c>
      <c r="I83" s="6">
        <v>200.5</v>
      </c>
      <c r="J83" s="6">
        <v>203</v>
      </c>
      <c r="K83" s="5">
        <v>197.7</v>
      </c>
      <c r="L83" s="5">
        <v>1250</v>
      </c>
      <c r="M83" s="83">
        <f t="shared" si="8"/>
        <v>2749.999999999986</v>
      </c>
      <c r="N83" s="69">
        <f t="shared" si="9"/>
        <v>1.1253196930946232</v>
      </c>
    </row>
    <row r="84" spans="1:14" ht="15.75">
      <c r="A84" s="64">
        <v>27</v>
      </c>
      <c r="B84" s="71">
        <v>43315</v>
      </c>
      <c r="C84" s="66" t="s">
        <v>20</v>
      </c>
      <c r="D84" s="63" t="s">
        <v>21</v>
      </c>
      <c r="E84" s="6" t="s">
        <v>48</v>
      </c>
      <c r="F84" s="6">
        <v>4750</v>
      </c>
      <c r="G84" s="6">
        <v>4710</v>
      </c>
      <c r="H84" s="6">
        <v>4775</v>
      </c>
      <c r="I84" s="6">
        <v>4800</v>
      </c>
      <c r="J84" s="6">
        <v>4825</v>
      </c>
      <c r="K84" s="5">
        <v>4710</v>
      </c>
      <c r="L84" s="5">
        <v>100</v>
      </c>
      <c r="M84" s="83">
        <f t="shared" si="8"/>
        <v>-4000</v>
      </c>
      <c r="N84" s="69">
        <f t="shared" si="9"/>
        <v>-0.8421052631578947</v>
      </c>
    </row>
    <row r="85" spans="1:14" ht="15.75">
      <c r="A85" s="64">
        <v>28</v>
      </c>
      <c r="B85" s="71">
        <v>43315</v>
      </c>
      <c r="C85" s="66" t="s">
        <v>20</v>
      </c>
      <c r="D85" s="63" t="s">
        <v>23</v>
      </c>
      <c r="E85" s="6" t="s">
        <v>24</v>
      </c>
      <c r="F85" s="6">
        <v>144.8</v>
      </c>
      <c r="G85" s="6">
        <v>145.8</v>
      </c>
      <c r="H85" s="6">
        <v>144.3</v>
      </c>
      <c r="I85" s="6">
        <v>143.8</v>
      </c>
      <c r="J85" s="6">
        <v>143.3</v>
      </c>
      <c r="K85" s="5">
        <v>145.8</v>
      </c>
      <c r="L85" s="5">
        <v>5000</v>
      </c>
      <c r="M85" s="83">
        <f t="shared" si="8"/>
        <v>-5000</v>
      </c>
      <c r="N85" s="69">
        <f t="shared" si="9"/>
        <v>-0.6906077348066297</v>
      </c>
    </row>
    <row r="86" spans="1:14" ht="15.75">
      <c r="A86" s="64">
        <v>29</v>
      </c>
      <c r="B86" s="71">
        <v>43315</v>
      </c>
      <c r="C86" s="66" t="s">
        <v>20</v>
      </c>
      <c r="D86" s="63" t="s">
        <v>21</v>
      </c>
      <c r="E86" s="6" t="s">
        <v>47</v>
      </c>
      <c r="F86" s="6">
        <v>178.5</v>
      </c>
      <c r="G86" s="6">
        <v>177.5</v>
      </c>
      <c r="H86" s="6">
        <v>179</v>
      </c>
      <c r="I86" s="6">
        <v>179.5</v>
      </c>
      <c r="J86" s="6">
        <v>180</v>
      </c>
      <c r="K86" s="5">
        <v>180</v>
      </c>
      <c r="L86" s="5">
        <v>5000</v>
      </c>
      <c r="M86" s="83">
        <f t="shared" si="8"/>
        <v>7500</v>
      </c>
      <c r="N86" s="69">
        <f t="shared" si="9"/>
        <v>0.8403361344537815</v>
      </c>
    </row>
    <row r="87" spans="1:14" ht="15.75">
      <c r="A87" s="64">
        <v>30</v>
      </c>
      <c r="B87" s="71">
        <v>43314</v>
      </c>
      <c r="C87" s="66" t="s">
        <v>20</v>
      </c>
      <c r="D87" s="63" t="s">
        <v>21</v>
      </c>
      <c r="E87" s="6" t="s">
        <v>96</v>
      </c>
      <c r="F87" s="6">
        <v>191</v>
      </c>
      <c r="G87" s="6">
        <v>187</v>
      </c>
      <c r="H87" s="6">
        <v>193.5</v>
      </c>
      <c r="I87" s="6">
        <v>196</v>
      </c>
      <c r="J87" s="6">
        <v>198</v>
      </c>
      <c r="K87" s="5">
        <v>193.5</v>
      </c>
      <c r="L87" s="5">
        <v>1250</v>
      </c>
      <c r="M87" s="83">
        <f t="shared" si="8"/>
        <v>3125</v>
      </c>
      <c r="N87" s="69">
        <f t="shared" si="9"/>
        <v>1.3089005235602096</v>
      </c>
    </row>
    <row r="88" spans="1:14" ht="15.75">
      <c r="A88" s="64">
        <v>31</v>
      </c>
      <c r="B88" s="71">
        <v>43314</v>
      </c>
      <c r="C88" s="66" t="s">
        <v>20</v>
      </c>
      <c r="D88" s="63" t="s">
        <v>21</v>
      </c>
      <c r="E88" s="6" t="s">
        <v>24</v>
      </c>
      <c r="F88" s="6">
        <v>146.5</v>
      </c>
      <c r="G88" s="6">
        <v>145.5</v>
      </c>
      <c r="H88" s="6">
        <v>147</v>
      </c>
      <c r="I88" s="6">
        <v>147.5</v>
      </c>
      <c r="J88" s="6">
        <v>148</v>
      </c>
      <c r="K88" s="5">
        <v>148</v>
      </c>
      <c r="L88" s="5">
        <v>5000</v>
      </c>
      <c r="M88" s="83">
        <f t="shared" si="8"/>
        <v>7500</v>
      </c>
      <c r="N88" s="69">
        <f t="shared" si="9"/>
        <v>1.023890784982935</v>
      </c>
    </row>
    <row r="89" spans="1:14" ht="15.75">
      <c r="A89" s="64">
        <v>32</v>
      </c>
      <c r="B89" s="71">
        <v>43313</v>
      </c>
      <c r="C89" s="66" t="s">
        <v>20</v>
      </c>
      <c r="D89" s="63" t="s">
        <v>23</v>
      </c>
      <c r="E89" s="6" t="s">
        <v>44</v>
      </c>
      <c r="F89" s="6">
        <v>29800</v>
      </c>
      <c r="G89" s="6">
        <v>29880</v>
      </c>
      <c r="H89" s="6">
        <v>29760</v>
      </c>
      <c r="I89" s="6">
        <v>29720</v>
      </c>
      <c r="J89" s="6">
        <v>29680</v>
      </c>
      <c r="K89" s="5">
        <v>29760</v>
      </c>
      <c r="L89" s="5">
        <v>100</v>
      </c>
      <c r="M89" s="83">
        <f t="shared" si="8"/>
        <v>4000</v>
      </c>
      <c r="N89" s="69">
        <f t="shared" si="9"/>
        <v>0.1342281879194631</v>
      </c>
    </row>
    <row r="90" spans="1:14" ht="15.75">
      <c r="A90" s="64">
        <v>33</v>
      </c>
      <c r="B90" s="71">
        <v>43313</v>
      </c>
      <c r="C90" s="66" t="s">
        <v>20</v>
      </c>
      <c r="D90" s="63" t="s">
        <v>23</v>
      </c>
      <c r="E90" s="6" t="s">
        <v>48</v>
      </c>
      <c r="F90" s="6">
        <v>4665</v>
      </c>
      <c r="G90" s="6">
        <v>4705</v>
      </c>
      <c r="H90" s="6">
        <v>4640</v>
      </c>
      <c r="I90" s="6">
        <v>4615</v>
      </c>
      <c r="J90" s="6">
        <v>4590</v>
      </c>
      <c r="K90" s="5">
        <v>4640</v>
      </c>
      <c r="L90" s="5">
        <v>100</v>
      </c>
      <c r="M90" s="83">
        <f t="shared" si="8"/>
        <v>2500</v>
      </c>
      <c r="N90" s="69">
        <f t="shared" si="9"/>
        <v>0.5359056806002144</v>
      </c>
    </row>
    <row r="91" spans="1:12" ht="15.75">
      <c r="A91" s="9" t="s">
        <v>25</v>
      </c>
      <c r="B91" s="10"/>
      <c r="C91" s="11"/>
      <c r="D91" s="12"/>
      <c r="E91" s="13"/>
      <c r="F91" s="13"/>
      <c r="G91" s="14"/>
      <c r="H91" s="15"/>
      <c r="I91" s="15"/>
      <c r="J91" s="15"/>
      <c r="K91" s="16"/>
      <c r="L91" s="17"/>
    </row>
    <row r="92" spans="1:12" ht="15.75">
      <c r="A92" s="9" t="s">
        <v>26</v>
      </c>
      <c r="B92" s="19"/>
      <c r="C92" s="11"/>
      <c r="D92" s="12"/>
      <c r="E92" s="13"/>
      <c r="F92" s="13"/>
      <c r="G92" s="14"/>
      <c r="H92" s="13"/>
      <c r="I92" s="13"/>
      <c r="J92" s="13"/>
      <c r="K92" s="16"/>
      <c r="L92" s="17"/>
    </row>
    <row r="93" spans="1:11" ht="15.75">
      <c r="A93" s="9" t="s">
        <v>26</v>
      </c>
      <c r="B93" s="19"/>
      <c r="C93" s="20"/>
      <c r="D93" s="21"/>
      <c r="E93" s="22"/>
      <c r="F93" s="22"/>
      <c r="G93" s="23"/>
      <c r="H93" s="22"/>
      <c r="I93" s="22"/>
      <c r="J93" s="22"/>
      <c r="K93" s="22"/>
    </row>
    <row r="94" spans="1:11" ht="16.5" thickBot="1">
      <c r="A94" s="58"/>
      <c r="B94" s="59"/>
      <c r="C94" s="22"/>
      <c r="D94" s="22"/>
      <c r="E94" s="22"/>
      <c r="F94" s="25"/>
      <c r="G94" s="26"/>
      <c r="H94" s="27" t="s">
        <v>27</v>
      </c>
      <c r="I94" s="27"/>
      <c r="K94" s="25"/>
    </row>
    <row r="95" spans="1:12" ht="15.75">
      <c r="A95" s="58"/>
      <c r="B95" s="59"/>
      <c r="C95" s="89" t="s">
        <v>28</v>
      </c>
      <c r="D95" s="89"/>
      <c r="E95" s="29">
        <v>33</v>
      </c>
      <c r="F95" s="30">
        <f>F96+F97+F98+F99+F100+F101</f>
        <v>100.00000000000001</v>
      </c>
      <c r="G95" s="31">
        <v>33</v>
      </c>
      <c r="H95" s="32">
        <f>G96/G95%</f>
        <v>81.81818181818181</v>
      </c>
      <c r="I95" s="32"/>
      <c r="J95" s="25"/>
      <c r="K95" s="25"/>
      <c r="L95" s="84"/>
    </row>
    <row r="96" spans="1:12" ht="15.75">
      <c r="A96" s="58"/>
      <c r="B96" s="59"/>
      <c r="C96" s="86" t="s">
        <v>29</v>
      </c>
      <c r="D96" s="86"/>
      <c r="E96" s="33">
        <v>27</v>
      </c>
      <c r="F96" s="34">
        <f>(E96/E95)*100</f>
        <v>81.81818181818183</v>
      </c>
      <c r="G96" s="31">
        <v>27</v>
      </c>
      <c r="H96" s="28"/>
      <c r="I96" s="28"/>
      <c r="J96" s="25"/>
      <c r="K96" s="25"/>
      <c r="L96" s="84"/>
    </row>
    <row r="97" spans="1:12" ht="15.75">
      <c r="A97" s="58"/>
      <c r="B97" s="59"/>
      <c r="C97" s="86" t="s">
        <v>31</v>
      </c>
      <c r="D97" s="86"/>
      <c r="E97" s="33">
        <v>0</v>
      </c>
      <c r="F97" s="34">
        <f>(E97/E95)*100</f>
        <v>0</v>
      </c>
      <c r="G97" s="36"/>
      <c r="H97" s="31"/>
      <c r="I97" s="31"/>
      <c r="L97" s="2"/>
    </row>
    <row r="98" spans="1:11" ht="15.75">
      <c r="A98" s="58"/>
      <c r="B98" s="59"/>
      <c r="C98" s="86" t="s">
        <v>32</v>
      </c>
      <c r="D98" s="86"/>
      <c r="E98" s="33">
        <v>0</v>
      </c>
      <c r="F98" s="34">
        <f>(E98/E95)*100</f>
        <v>0</v>
      </c>
      <c r="G98" s="36"/>
      <c r="H98" s="31"/>
      <c r="I98" s="31"/>
      <c r="J98" s="25"/>
      <c r="K98" s="25"/>
    </row>
    <row r="99" spans="1:12" ht="15.75">
      <c r="A99" s="58"/>
      <c r="B99" s="59"/>
      <c r="C99" s="86" t="s">
        <v>33</v>
      </c>
      <c r="D99" s="86"/>
      <c r="E99" s="33">
        <v>6</v>
      </c>
      <c r="F99" s="34">
        <f>(E99/E95)*100</f>
        <v>18.181818181818183</v>
      </c>
      <c r="G99" s="36"/>
      <c r="H99" s="22" t="s">
        <v>34</v>
      </c>
      <c r="I99" s="22"/>
      <c r="J99" s="25"/>
      <c r="L99" s="2"/>
    </row>
    <row r="100" spans="1:11" ht="15.75">
      <c r="A100" s="58"/>
      <c r="B100" s="59"/>
      <c r="C100" s="86" t="s">
        <v>35</v>
      </c>
      <c r="D100" s="86"/>
      <c r="E100" s="33">
        <v>0</v>
      </c>
      <c r="F100" s="34">
        <f>(E100/E95)*100</f>
        <v>0</v>
      </c>
      <c r="G100" s="36"/>
      <c r="H100" s="22"/>
      <c r="I100" s="22"/>
      <c r="J100" s="25"/>
      <c r="K100" s="25"/>
    </row>
    <row r="101" spans="1:11" ht="16.5" thickBot="1">
      <c r="A101" s="58"/>
      <c r="B101" s="59"/>
      <c r="C101" s="87" t="s">
        <v>36</v>
      </c>
      <c r="D101" s="87"/>
      <c r="E101" s="38"/>
      <c r="F101" s="39">
        <f>(E101/E95)*100</f>
        <v>0</v>
      </c>
      <c r="G101" s="36"/>
      <c r="H101" s="22"/>
      <c r="I101" s="22"/>
      <c r="J101" s="25"/>
      <c r="K101" s="25"/>
    </row>
    <row r="102" spans="1:13" ht="15.75">
      <c r="A102" s="41" t="s">
        <v>37</v>
      </c>
      <c r="B102" s="10"/>
      <c r="C102" s="11"/>
      <c r="D102" s="11"/>
      <c r="E102" s="13"/>
      <c r="F102" s="13"/>
      <c r="G102" s="42"/>
      <c r="H102" s="43"/>
      <c r="I102" s="43"/>
      <c r="J102" s="43"/>
      <c r="K102" s="13"/>
      <c r="M102" s="25"/>
    </row>
    <row r="103" spans="1:13" ht="15.75">
      <c r="A103" s="12" t="s">
        <v>38</v>
      </c>
      <c r="B103" s="10"/>
      <c r="C103" s="44"/>
      <c r="D103" s="45"/>
      <c r="E103" s="46"/>
      <c r="F103" s="43"/>
      <c r="G103" s="42"/>
      <c r="H103" s="43"/>
      <c r="I103" s="43"/>
      <c r="J103" s="43"/>
      <c r="K103" s="13"/>
      <c r="M103" s="17"/>
    </row>
    <row r="104" spans="1:13" ht="15.75">
      <c r="A104" s="12" t="s">
        <v>39</v>
      </c>
      <c r="B104" s="10"/>
      <c r="C104" s="11"/>
      <c r="D104" s="45"/>
      <c r="E104" s="46"/>
      <c r="F104" s="43"/>
      <c r="G104" s="42"/>
      <c r="H104" s="47"/>
      <c r="I104" s="47"/>
      <c r="J104" s="47"/>
      <c r="K104" s="13"/>
      <c r="M104" s="17"/>
    </row>
    <row r="105" spans="1:14" ht="15.75">
      <c r="A105" s="12" t="s">
        <v>40</v>
      </c>
      <c r="B105" s="44"/>
      <c r="C105" s="11"/>
      <c r="D105" s="45"/>
      <c r="E105" s="46"/>
      <c r="F105" s="43"/>
      <c r="G105" s="48"/>
      <c r="H105" s="47"/>
      <c r="I105" s="47"/>
      <c r="J105" s="47"/>
      <c r="K105" s="13"/>
      <c r="L105" s="17"/>
      <c r="M105" s="17"/>
      <c r="N105" s="40"/>
    </row>
    <row r="106" spans="1:14" ht="15.75">
      <c r="A106" s="12" t="s">
        <v>41</v>
      </c>
      <c r="B106" s="35"/>
      <c r="C106" s="11"/>
      <c r="D106" s="49"/>
      <c r="E106" s="43"/>
      <c r="F106" s="43"/>
      <c r="G106" s="48"/>
      <c r="H106" s="47"/>
      <c r="I106" s="47"/>
      <c r="J106" s="47"/>
      <c r="K106" s="43"/>
      <c r="L106" s="17"/>
      <c r="M106" s="17"/>
      <c r="N106" s="17"/>
    </row>
    <row r="107" spans="1:14" ht="15.75">
      <c r="A107" s="93" t="s">
        <v>0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</row>
    <row r="108" spans="1:14" ht="15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</row>
    <row r="109" spans="1:14" ht="15.7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</row>
    <row r="110" spans="1:14" ht="15.75">
      <c r="A110" s="94" t="s">
        <v>1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1:14" ht="15.75">
      <c r="A111" s="94" t="s">
        <v>2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1:14" ht="16.5" thickBot="1">
      <c r="A112" s="95" t="s">
        <v>3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1:14" ht="15.75">
      <c r="A113" s="96" t="s">
        <v>93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</row>
    <row r="114" spans="1:14" ht="15.75">
      <c r="A114" s="96" t="s">
        <v>5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1:14" ht="15.75">
      <c r="A115" s="91" t="s">
        <v>6</v>
      </c>
      <c r="B115" s="88" t="s">
        <v>7</v>
      </c>
      <c r="C115" s="88" t="s">
        <v>8</v>
      </c>
      <c r="D115" s="91" t="s">
        <v>9</v>
      </c>
      <c r="E115" s="91" t="s">
        <v>10</v>
      </c>
      <c r="F115" s="88" t="s">
        <v>11</v>
      </c>
      <c r="G115" s="88" t="s">
        <v>12</v>
      </c>
      <c r="H115" s="88" t="s">
        <v>13</v>
      </c>
      <c r="I115" s="88" t="s">
        <v>14</v>
      </c>
      <c r="J115" s="88" t="s">
        <v>15</v>
      </c>
      <c r="K115" s="90" t="s">
        <v>16</v>
      </c>
      <c r="L115" s="88" t="s">
        <v>17</v>
      </c>
      <c r="M115" s="88" t="s">
        <v>18</v>
      </c>
      <c r="N115" s="88" t="s">
        <v>19</v>
      </c>
    </row>
    <row r="116" spans="1:14" ht="15.75">
      <c r="A116" s="92"/>
      <c r="B116" s="88"/>
      <c r="C116" s="88"/>
      <c r="D116" s="91"/>
      <c r="E116" s="91"/>
      <c r="F116" s="88"/>
      <c r="G116" s="88"/>
      <c r="H116" s="88"/>
      <c r="I116" s="88"/>
      <c r="J116" s="88"/>
      <c r="K116" s="90"/>
      <c r="L116" s="88"/>
      <c r="M116" s="88"/>
      <c r="N116" s="88"/>
    </row>
    <row r="117" spans="1:14" ht="15.75">
      <c r="A117" s="75"/>
      <c r="B117" s="76"/>
      <c r="C117" s="72"/>
      <c r="D117" s="77"/>
      <c r="E117" s="74"/>
      <c r="F117" s="72"/>
      <c r="G117" s="72"/>
      <c r="H117" s="72"/>
      <c r="I117" s="72"/>
      <c r="J117" s="72"/>
      <c r="K117" s="73"/>
      <c r="L117" s="72"/>
      <c r="M117" s="72"/>
      <c r="N117" s="72"/>
    </row>
    <row r="118" spans="1:14" ht="15.75">
      <c r="A118" s="64">
        <v>1</v>
      </c>
      <c r="B118" s="71">
        <v>43312</v>
      </c>
      <c r="C118" s="66" t="s">
        <v>20</v>
      </c>
      <c r="D118" s="63" t="s">
        <v>21</v>
      </c>
      <c r="E118" s="6" t="s">
        <v>24</v>
      </c>
      <c r="F118" s="6">
        <v>148.5</v>
      </c>
      <c r="G118" s="6">
        <v>147.5</v>
      </c>
      <c r="H118" s="6">
        <v>149</v>
      </c>
      <c r="I118" s="6">
        <v>149.5</v>
      </c>
      <c r="J118" s="6">
        <v>150</v>
      </c>
      <c r="K118" s="5">
        <v>149</v>
      </c>
      <c r="L118" s="5">
        <v>5000</v>
      </c>
      <c r="M118" s="83">
        <f aca="true" t="shared" si="10" ref="M118:M126">IF(D118="BUY",(K118-F118)*(L118),(F118-K118)*(L118))</f>
        <v>2500</v>
      </c>
      <c r="N118" s="69">
        <f aca="true" t="shared" si="11" ref="N118:N126">M118/(L118)/F118%</f>
        <v>0.33670033670033667</v>
      </c>
    </row>
    <row r="119" spans="1:14" ht="15.75">
      <c r="A119" s="64">
        <v>2</v>
      </c>
      <c r="B119" s="71">
        <v>43311</v>
      </c>
      <c r="C119" s="66" t="s">
        <v>20</v>
      </c>
      <c r="D119" s="63" t="s">
        <v>21</v>
      </c>
      <c r="E119" s="6" t="s">
        <v>48</v>
      </c>
      <c r="F119" s="6">
        <v>4800</v>
      </c>
      <c r="G119" s="6">
        <v>4760</v>
      </c>
      <c r="H119" s="6">
        <v>4825</v>
      </c>
      <c r="I119" s="6">
        <v>4850</v>
      </c>
      <c r="J119" s="6">
        <v>4875</v>
      </c>
      <c r="K119" s="5">
        <v>4825</v>
      </c>
      <c r="L119" s="5">
        <v>100</v>
      </c>
      <c r="M119" s="83">
        <f>IF(D119="BUY",(K119-F119)*(L119),(F119-K119)*(L119))</f>
        <v>2500</v>
      </c>
      <c r="N119" s="69">
        <f>M119/(L119)/F119%</f>
        <v>0.5208333333333334</v>
      </c>
    </row>
    <row r="120" spans="1:14" ht="15.75">
      <c r="A120" s="64">
        <v>3</v>
      </c>
      <c r="B120" s="71">
        <v>43311</v>
      </c>
      <c r="C120" s="66" t="s">
        <v>20</v>
      </c>
      <c r="D120" s="63" t="s">
        <v>21</v>
      </c>
      <c r="E120" s="6" t="s">
        <v>44</v>
      </c>
      <c r="F120" s="6">
        <v>30750</v>
      </c>
      <c r="G120" s="6">
        <v>30670</v>
      </c>
      <c r="H120" s="6">
        <v>30790</v>
      </c>
      <c r="I120" s="6">
        <v>30830</v>
      </c>
      <c r="J120" s="6">
        <v>30870</v>
      </c>
      <c r="K120" s="5">
        <v>30790</v>
      </c>
      <c r="L120" s="5">
        <v>100</v>
      </c>
      <c r="M120" s="83">
        <f t="shared" si="10"/>
        <v>4000</v>
      </c>
      <c r="N120" s="69">
        <f t="shared" si="11"/>
        <v>0.13008130081300814</v>
      </c>
    </row>
    <row r="121" spans="1:14" ht="15.75">
      <c r="A121" s="64">
        <v>4</v>
      </c>
      <c r="B121" s="71">
        <v>43307</v>
      </c>
      <c r="C121" s="66" t="s">
        <v>20</v>
      </c>
      <c r="D121" s="63" t="s">
        <v>23</v>
      </c>
      <c r="E121" s="6" t="s">
        <v>47</v>
      </c>
      <c r="F121" s="6">
        <v>178.8</v>
      </c>
      <c r="G121" s="6">
        <v>179.8</v>
      </c>
      <c r="H121" s="6">
        <v>178.3</v>
      </c>
      <c r="I121" s="6">
        <v>177.8</v>
      </c>
      <c r="J121" s="6">
        <v>177.3</v>
      </c>
      <c r="K121" s="5">
        <v>179.8</v>
      </c>
      <c r="L121" s="5">
        <v>5000</v>
      </c>
      <c r="M121" s="83">
        <f t="shared" si="10"/>
        <v>-5000</v>
      </c>
      <c r="N121" s="69">
        <f t="shared" si="11"/>
        <v>-0.5592841163310962</v>
      </c>
    </row>
    <row r="122" spans="1:14" ht="15.75">
      <c r="A122" s="64">
        <v>5</v>
      </c>
      <c r="B122" s="71">
        <v>43307</v>
      </c>
      <c r="C122" s="66" t="s">
        <v>20</v>
      </c>
      <c r="D122" s="63" t="s">
        <v>21</v>
      </c>
      <c r="E122" s="6" t="s">
        <v>48</v>
      </c>
      <c r="F122" s="6">
        <v>4790</v>
      </c>
      <c r="G122" s="6">
        <v>4750</v>
      </c>
      <c r="H122" s="6">
        <v>4815</v>
      </c>
      <c r="I122" s="6">
        <v>4840</v>
      </c>
      <c r="J122" s="6">
        <v>4865</v>
      </c>
      <c r="K122" s="5">
        <v>4750</v>
      </c>
      <c r="L122" s="5">
        <v>100</v>
      </c>
      <c r="M122" s="83">
        <f t="shared" si="10"/>
        <v>-4000</v>
      </c>
      <c r="N122" s="69">
        <f t="shared" si="11"/>
        <v>-0.8350730688935282</v>
      </c>
    </row>
    <row r="123" spans="1:14" ht="15.75">
      <c r="A123" s="64">
        <v>6</v>
      </c>
      <c r="B123" s="71">
        <v>43306</v>
      </c>
      <c r="C123" s="66" t="s">
        <v>20</v>
      </c>
      <c r="D123" s="63" t="s">
        <v>21</v>
      </c>
      <c r="E123" s="6" t="s">
        <v>48</v>
      </c>
      <c r="F123" s="6">
        <v>4755</v>
      </c>
      <c r="G123" s="6">
        <v>4715</v>
      </c>
      <c r="H123" s="6">
        <v>4780</v>
      </c>
      <c r="I123" s="6">
        <v>4805</v>
      </c>
      <c r="J123" s="6">
        <v>4830</v>
      </c>
      <c r="K123" s="5">
        <v>4780</v>
      </c>
      <c r="L123" s="5">
        <v>100</v>
      </c>
      <c r="M123" s="83">
        <f t="shared" si="10"/>
        <v>2500</v>
      </c>
      <c r="N123" s="69">
        <f t="shared" si="11"/>
        <v>0.5257623554153523</v>
      </c>
    </row>
    <row r="124" spans="1:14" ht="15.75">
      <c r="A124" s="64">
        <v>7</v>
      </c>
      <c r="B124" s="71">
        <v>43306</v>
      </c>
      <c r="C124" s="66" t="s">
        <v>20</v>
      </c>
      <c r="D124" s="63" t="s">
        <v>21</v>
      </c>
      <c r="E124" s="6" t="s">
        <v>47</v>
      </c>
      <c r="F124" s="6">
        <v>181.5</v>
      </c>
      <c r="G124" s="6">
        <v>180.5</v>
      </c>
      <c r="H124" s="6">
        <v>182</v>
      </c>
      <c r="I124" s="6">
        <v>182.5</v>
      </c>
      <c r="J124" s="6">
        <v>183</v>
      </c>
      <c r="K124" s="5">
        <v>182</v>
      </c>
      <c r="L124" s="5">
        <v>5000</v>
      </c>
      <c r="M124" s="83">
        <f t="shared" si="10"/>
        <v>2500</v>
      </c>
      <c r="N124" s="69">
        <f t="shared" si="11"/>
        <v>0.27548209366391185</v>
      </c>
    </row>
    <row r="125" spans="1:14" ht="15.75">
      <c r="A125" s="64">
        <v>8</v>
      </c>
      <c r="B125" s="71">
        <v>43306</v>
      </c>
      <c r="C125" s="66" t="s">
        <v>20</v>
      </c>
      <c r="D125" s="63" t="s">
        <v>21</v>
      </c>
      <c r="E125" s="6" t="s">
        <v>44</v>
      </c>
      <c r="F125" s="6">
        <v>29860</v>
      </c>
      <c r="G125" s="6">
        <v>29780</v>
      </c>
      <c r="H125" s="6">
        <v>29900</v>
      </c>
      <c r="I125" s="6">
        <v>29940</v>
      </c>
      <c r="J125" s="6">
        <v>29980</v>
      </c>
      <c r="K125" s="5">
        <v>29900</v>
      </c>
      <c r="L125" s="5">
        <v>100</v>
      </c>
      <c r="M125" s="83">
        <f t="shared" si="10"/>
        <v>4000</v>
      </c>
      <c r="N125" s="69">
        <f t="shared" si="11"/>
        <v>0.13395847287340923</v>
      </c>
    </row>
    <row r="126" spans="1:14" ht="15.75">
      <c r="A126" s="64">
        <v>9</v>
      </c>
      <c r="B126" s="71">
        <v>43305</v>
      </c>
      <c r="C126" s="66" t="s">
        <v>20</v>
      </c>
      <c r="D126" s="63" t="s">
        <v>21</v>
      </c>
      <c r="E126" s="6" t="s">
        <v>47</v>
      </c>
      <c r="F126" s="6">
        <v>180</v>
      </c>
      <c r="G126" s="6">
        <v>179</v>
      </c>
      <c r="H126" s="6">
        <v>180.5</v>
      </c>
      <c r="I126" s="6">
        <v>181</v>
      </c>
      <c r="J126" s="6">
        <v>181.5</v>
      </c>
      <c r="K126" s="5">
        <v>180.5</v>
      </c>
      <c r="L126" s="5">
        <v>5000</v>
      </c>
      <c r="M126" s="83">
        <f t="shared" si="10"/>
        <v>2500</v>
      </c>
      <c r="N126" s="69">
        <f t="shared" si="11"/>
        <v>0.2777777777777778</v>
      </c>
    </row>
    <row r="127" spans="1:14" ht="15.75">
      <c r="A127" s="64">
        <v>10</v>
      </c>
      <c r="B127" s="71">
        <v>43305</v>
      </c>
      <c r="C127" s="66" t="s">
        <v>20</v>
      </c>
      <c r="D127" s="63" t="s">
        <v>21</v>
      </c>
      <c r="E127" s="6" t="s">
        <v>24</v>
      </c>
      <c r="F127" s="6">
        <v>146.6</v>
      </c>
      <c r="G127" s="6">
        <v>145.6</v>
      </c>
      <c r="H127" s="6">
        <v>147.1</v>
      </c>
      <c r="I127" s="6">
        <v>147.6</v>
      </c>
      <c r="J127" s="6">
        <v>148.1</v>
      </c>
      <c r="K127" s="5">
        <v>147.6</v>
      </c>
      <c r="L127" s="5">
        <v>5000</v>
      </c>
      <c r="M127" s="83">
        <f aca="true" t="shared" si="12" ref="M127:M132">IF(D127="BUY",(K127-F127)*(L127),(F127-K127)*(L127))</f>
        <v>5000</v>
      </c>
      <c r="N127" s="69">
        <f aca="true" t="shared" si="13" ref="N127:N132">M127/(L127)/F127%</f>
        <v>0.6821282401091405</v>
      </c>
    </row>
    <row r="128" spans="1:14" ht="15.75">
      <c r="A128" s="64">
        <v>11</v>
      </c>
      <c r="B128" s="71">
        <v>43301</v>
      </c>
      <c r="C128" s="66" t="s">
        <v>20</v>
      </c>
      <c r="D128" s="63" t="s">
        <v>21</v>
      </c>
      <c r="E128" s="6" t="s">
        <v>47</v>
      </c>
      <c r="F128" s="6">
        <v>182</v>
      </c>
      <c r="G128" s="6">
        <v>181</v>
      </c>
      <c r="H128" s="6">
        <v>182.5</v>
      </c>
      <c r="I128" s="6">
        <v>183</v>
      </c>
      <c r="J128" s="6">
        <v>183.5</v>
      </c>
      <c r="K128" s="5">
        <v>181</v>
      </c>
      <c r="L128" s="5">
        <v>5000</v>
      </c>
      <c r="M128" s="83">
        <f t="shared" si="12"/>
        <v>-5000</v>
      </c>
      <c r="N128" s="69">
        <f t="shared" si="13"/>
        <v>-0.5494505494505494</v>
      </c>
    </row>
    <row r="129" spans="1:14" ht="15.75">
      <c r="A129" s="64">
        <v>12</v>
      </c>
      <c r="B129" s="71">
        <v>43304</v>
      </c>
      <c r="C129" s="66" t="s">
        <v>20</v>
      </c>
      <c r="D129" s="63" t="s">
        <v>21</v>
      </c>
      <c r="E129" s="6" t="s">
        <v>48</v>
      </c>
      <c r="F129" s="6">
        <v>4755</v>
      </c>
      <c r="G129" s="6">
        <v>4715</v>
      </c>
      <c r="H129" s="6">
        <v>4780</v>
      </c>
      <c r="I129" s="6">
        <v>4805</v>
      </c>
      <c r="J129" s="6">
        <v>4830</v>
      </c>
      <c r="K129" s="5">
        <v>4780</v>
      </c>
      <c r="L129" s="5">
        <v>100</v>
      </c>
      <c r="M129" s="83">
        <f t="shared" si="12"/>
        <v>2500</v>
      </c>
      <c r="N129" s="69">
        <f t="shared" si="13"/>
        <v>0.5257623554153523</v>
      </c>
    </row>
    <row r="130" spans="1:14" ht="15.75">
      <c r="A130" s="64">
        <v>13</v>
      </c>
      <c r="B130" s="71">
        <v>43304</v>
      </c>
      <c r="C130" s="66" t="s">
        <v>20</v>
      </c>
      <c r="D130" s="63" t="s">
        <v>21</v>
      </c>
      <c r="E130" s="6" t="s">
        <v>44</v>
      </c>
      <c r="F130" s="6">
        <v>29940</v>
      </c>
      <c r="G130" s="6">
        <v>29860</v>
      </c>
      <c r="H130" s="6">
        <v>29980</v>
      </c>
      <c r="I130" s="6">
        <v>30020</v>
      </c>
      <c r="J130" s="6">
        <v>30060</v>
      </c>
      <c r="K130" s="5">
        <v>29980</v>
      </c>
      <c r="L130" s="5">
        <v>100</v>
      </c>
      <c r="M130" s="83">
        <f t="shared" si="12"/>
        <v>4000</v>
      </c>
      <c r="N130" s="69">
        <f t="shared" si="13"/>
        <v>0.13360053440213762</v>
      </c>
    </row>
    <row r="131" spans="1:14" ht="15.75">
      <c r="A131" s="64">
        <v>14</v>
      </c>
      <c r="B131" s="71">
        <v>43301</v>
      </c>
      <c r="C131" s="66" t="s">
        <v>20</v>
      </c>
      <c r="D131" s="63" t="s">
        <v>21</v>
      </c>
      <c r="E131" s="6" t="s">
        <v>47</v>
      </c>
      <c r="F131" s="6">
        <v>182</v>
      </c>
      <c r="G131" s="6">
        <v>181</v>
      </c>
      <c r="H131" s="6">
        <v>182.5</v>
      </c>
      <c r="I131" s="6">
        <v>183</v>
      </c>
      <c r="J131" s="6">
        <v>183.5</v>
      </c>
      <c r="K131" s="5">
        <v>181</v>
      </c>
      <c r="L131" s="5">
        <v>5000</v>
      </c>
      <c r="M131" s="83">
        <f t="shared" si="12"/>
        <v>-5000</v>
      </c>
      <c r="N131" s="69">
        <f t="shared" si="13"/>
        <v>-0.5494505494505494</v>
      </c>
    </row>
    <row r="132" spans="1:14" ht="15.75">
      <c r="A132" s="64">
        <v>15</v>
      </c>
      <c r="B132" s="71">
        <v>43300</v>
      </c>
      <c r="C132" s="66" t="s">
        <v>20</v>
      </c>
      <c r="D132" s="63" t="s">
        <v>23</v>
      </c>
      <c r="E132" s="6" t="s">
        <v>24</v>
      </c>
      <c r="F132" s="6">
        <v>145</v>
      </c>
      <c r="G132" s="6">
        <v>146</v>
      </c>
      <c r="H132" s="6">
        <v>144.5</v>
      </c>
      <c r="I132" s="6">
        <v>144</v>
      </c>
      <c r="J132" s="6">
        <v>143.5</v>
      </c>
      <c r="K132" s="5">
        <v>144.5</v>
      </c>
      <c r="L132" s="5">
        <v>5000</v>
      </c>
      <c r="M132" s="83">
        <f t="shared" si="12"/>
        <v>2500</v>
      </c>
      <c r="N132" s="69">
        <f t="shared" si="13"/>
        <v>0.3448275862068966</v>
      </c>
    </row>
    <row r="133" spans="1:14" ht="15.75">
      <c r="A133" s="64">
        <v>16</v>
      </c>
      <c r="B133" s="71">
        <v>43300</v>
      </c>
      <c r="C133" s="66" t="s">
        <v>20</v>
      </c>
      <c r="D133" s="63" t="s">
        <v>23</v>
      </c>
      <c r="E133" s="6" t="s">
        <v>24</v>
      </c>
      <c r="F133" s="6">
        <v>147.5</v>
      </c>
      <c r="G133" s="6">
        <v>148.5</v>
      </c>
      <c r="H133" s="6">
        <v>147</v>
      </c>
      <c r="I133" s="6">
        <v>146.5</v>
      </c>
      <c r="J133" s="6">
        <v>146</v>
      </c>
      <c r="K133" s="5">
        <v>146</v>
      </c>
      <c r="L133" s="5">
        <v>5000</v>
      </c>
      <c r="M133" s="83">
        <f aca="true" t="shared" si="14" ref="M133:M140">IF(D133="BUY",(K133-F133)*(L133),(F133-K133)*(L133))</f>
        <v>7500</v>
      </c>
      <c r="N133" s="69">
        <f aca="true" t="shared" si="15" ref="N133:N140">M133/(L133)/F133%</f>
        <v>1.0169491525423728</v>
      </c>
    </row>
    <row r="134" spans="1:14" ht="15.75">
      <c r="A134" s="64">
        <v>17</v>
      </c>
      <c r="B134" s="71">
        <v>43299</v>
      </c>
      <c r="C134" s="66" t="s">
        <v>20</v>
      </c>
      <c r="D134" s="63" t="s">
        <v>23</v>
      </c>
      <c r="E134" s="6" t="s">
        <v>24</v>
      </c>
      <c r="F134" s="6">
        <v>145.7</v>
      </c>
      <c r="G134" s="6">
        <v>146.7</v>
      </c>
      <c r="H134" s="6">
        <v>145.2</v>
      </c>
      <c r="I134" s="6">
        <v>144.7</v>
      </c>
      <c r="J134" s="6">
        <v>144.2</v>
      </c>
      <c r="K134" s="5">
        <v>144.7</v>
      </c>
      <c r="L134" s="5">
        <v>5000</v>
      </c>
      <c r="M134" s="83">
        <f t="shared" si="14"/>
        <v>5000</v>
      </c>
      <c r="N134" s="69">
        <f t="shared" si="15"/>
        <v>0.6863417982155114</v>
      </c>
    </row>
    <row r="135" spans="1:14" ht="15.75">
      <c r="A135" s="64">
        <v>18</v>
      </c>
      <c r="B135" s="71">
        <v>43299</v>
      </c>
      <c r="C135" s="66" t="s">
        <v>20</v>
      </c>
      <c r="D135" s="63" t="s">
        <v>23</v>
      </c>
      <c r="E135" s="6" t="s">
        <v>46</v>
      </c>
      <c r="F135" s="6">
        <v>415</v>
      </c>
      <c r="G135" s="6">
        <v>419</v>
      </c>
      <c r="H135" s="6">
        <v>412.5</v>
      </c>
      <c r="I135" s="6">
        <v>410</v>
      </c>
      <c r="J135" s="6">
        <v>407.5</v>
      </c>
      <c r="K135" s="5">
        <v>419</v>
      </c>
      <c r="L135" s="5">
        <v>1000</v>
      </c>
      <c r="M135" s="83">
        <f t="shared" si="14"/>
        <v>-4000</v>
      </c>
      <c r="N135" s="69">
        <f t="shared" si="15"/>
        <v>-0.9638554216867469</v>
      </c>
    </row>
    <row r="136" spans="1:14" ht="15.75">
      <c r="A136" s="64">
        <v>19</v>
      </c>
      <c r="B136" s="71">
        <v>43299</v>
      </c>
      <c r="C136" s="66" t="s">
        <v>20</v>
      </c>
      <c r="D136" s="63" t="s">
        <v>21</v>
      </c>
      <c r="E136" s="6" t="s">
        <v>47</v>
      </c>
      <c r="F136" s="6">
        <v>175.6</v>
      </c>
      <c r="G136" s="6">
        <v>174.6</v>
      </c>
      <c r="H136" s="6">
        <v>176.1</v>
      </c>
      <c r="I136" s="6">
        <v>176.6</v>
      </c>
      <c r="J136" s="6">
        <v>177.1</v>
      </c>
      <c r="K136" s="5">
        <v>177.1</v>
      </c>
      <c r="L136" s="5">
        <v>5000</v>
      </c>
      <c r="M136" s="83">
        <f t="shared" si="14"/>
        <v>7500</v>
      </c>
      <c r="N136" s="69">
        <f t="shared" si="15"/>
        <v>0.8542141230068337</v>
      </c>
    </row>
    <row r="137" spans="1:14" ht="15.75">
      <c r="A137" s="64">
        <v>20</v>
      </c>
      <c r="B137" s="71">
        <v>43298</v>
      </c>
      <c r="C137" s="66" t="s">
        <v>20</v>
      </c>
      <c r="D137" s="63" t="s">
        <v>23</v>
      </c>
      <c r="E137" s="6" t="s">
        <v>43</v>
      </c>
      <c r="F137" s="6">
        <v>38900</v>
      </c>
      <c r="G137" s="6">
        <v>39100</v>
      </c>
      <c r="H137" s="6">
        <v>38780</v>
      </c>
      <c r="I137" s="6">
        <v>38660</v>
      </c>
      <c r="J137" s="6">
        <v>38540</v>
      </c>
      <c r="K137" s="5">
        <v>38540</v>
      </c>
      <c r="L137" s="5">
        <v>30</v>
      </c>
      <c r="M137" s="83">
        <f t="shared" si="14"/>
        <v>10800</v>
      </c>
      <c r="N137" s="69">
        <f t="shared" si="15"/>
        <v>0.9254498714652957</v>
      </c>
    </row>
    <row r="138" spans="1:14" ht="15.75">
      <c r="A138" s="64">
        <v>21</v>
      </c>
      <c r="B138" s="71">
        <v>43298</v>
      </c>
      <c r="C138" s="66" t="s">
        <v>20</v>
      </c>
      <c r="D138" s="63" t="s">
        <v>23</v>
      </c>
      <c r="E138" s="6" t="s">
        <v>48</v>
      </c>
      <c r="F138" s="6">
        <v>4630</v>
      </c>
      <c r="G138" s="6">
        <v>4670</v>
      </c>
      <c r="H138" s="6">
        <v>4605</v>
      </c>
      <c r="I138" s="6">
        <v>4580</v>
      </c>
      <c r="J138" s="6">
        <v>4555</v>
      </c>
      <c r="K138" s="5">
        <v>4580</v>
      </c>
      <c r="L138" s="5">
        <v>100</v>
      </c>
      <c r="M138" s="83">
        <f t="shared" si="14"/>
        <v>5000</v>
      </c>
      <c r="N138" s="69">
        <f t="shared" si="15"/>
        <v>1.0799136069114472</v>
      </c>
    </row>
    <row r="139" spans="1:14" ht="15.75">
      <c r="A139" s="64">
        <v>22</v>
      </c>
      <c r="B139" s="71">
        <v>43297</v>
      </c>
      <c r="C139" s="66" t="s">
        <v>20</v>
      </c>
      <c r="D139" s="63" t="s">
        <v>23</v>
      </c>
      <c r="E139" s="6" t="s">
        <v>47</v>
      </c>
      <c r="F139" s="6">
        <v>172.3</v>
      </c>
      <c r="G139" s="6">
        <v>173.3</v>
      </c>
      <c r="H139" s="6">
        <v>171.8</v>
      </c>
      <c r="I139" s="6">
        <v>171.3</v>
      </c>
      <c r="J139" s="6">
        <v>170.8</v>
      </c>
      <c r="K139" s="5">
        <v>173.3</v>
      </c>
      <c r="L139" s="5">
        <v>5000</v>
      </c>
      <c r="M139" s="83">
        <f t="shared" si="14"/>
        <v>-5000</v>
      </c>
      <c r="N139" s="69">
        <f t="shared" si="15"/>
        <v>-0.5803830528148578</v>
      </c>
    </row>
    <row r="140" spans="1:14" ht="15.75">
      <c r="A140" s="64">
        <v>23</v>
      </c>
      <c r="B140" s="71">
        <v>43293</v>
      </c>
      <c r="C140" s="66" t="s">
        <v>20</v>
      </c>
      <c r="D140" s="63" t="s">
        <v>23</v>
      </c>
      <c r="E140" s="6" t="s">
        <v>44</v>
      </c>
      <c r="F140" s="6">
        <v>30175</v>
      </c>
      <c r="G140" s="6">
        <v>30255</v>
      </c>
      <c r="H140" s="6">
        <v>30135</v>
      </c>
      <c r="I140" s="6">
        <v>30100</v>
      </c>
      <c r="J140" s="6">
        <v>30055</v>
      </c>
      <c r="K140" s="5">
        <v>30135</v>
      </c>
      <c r="L140" s="5">
        <v>100</v>
      </c>
      <c r="M140" s="83">
        <f t="shared" si="14"/>
        <v>4000</v>
      </c>
      <c r="N140" s="69">
        <f t="shared" si="15"/>
        <v>0.13256006628003314</v>
      </c>
    </row>
    <row r="141" spans="1:14" ht="15.75">
      <c r="A141" s="64">
        <v>24</v>
      </c>
      <c r="B141" s="71">
        <v>43293</v>
      </c>
      <c r="C141" s="66" t="s">
        <v>20</v>
      </c>
      <c r="D141" s="63" t="s">
        <v>23</v>
      </c>
      <c r="E141" s="6" t="s">
        <v>24</v>
      </c>
      <c r="F141" s="6">
        <v>149.5</v>
      </c>
      <c r="G141" s="6">
        <v>150.5</v>
      </c>
      <c r="H141" s="6">
        <v>149</v>
      </c>
      <c r="I141" s="6">
        <v>148.5</v>
      </c>
      <c r="J141" s="6">
        <v>148</v>
      </c>
      <c r="K141" s="5">
        <v>148</v>
      </c>
      <c r="L141" s="5">
        <v>5000</v>
      </c>
      <c r="M141" s="83">
        <f aca="true" t="shared" si="16" ref="M141:M148">IF(D141="BUY",(K141-F141)*(L141),(F141-K141)*(L141))</f>
        <v>7500</v>
      </c>
      <c r="N141" s="69">
        <f aca="true" t="shared" si="17" ref="N141:N148">M141/(L141)/F141%</f>
        <v>1.0033444816053512</v>
      </c>
    </row>
    <row r="142" spans="1:14" ht="15.75">
      <c r="A142" s="64">
        <v>25</v>
      </c>
      <c r="B142" s="71">
        <v>43292</v>
      </c>
      <c r="C142" s="66" t="s">
        <v>20</v>
      </c>
      <c r="D142" s="63" t="s">
        <v>23</v>
      </c>
      <c r="E142" s="6" t="s">
        <v>44</v>
      </c>
      <c r="F142" s="6">
        <v>30440</v>
      </c>
      <c r="G142" s="6">
        <v>30520</v>
      </c>
      <c r="H142" s="6">
        <v>30400</v>
      </c>
      <c r="I142" s="6">
        <v>30360</v>
      </c>
      <c r="J142" s="6">
        <v>30320</v>
      </c>
      <c r="K142" s="5">
        <v>30320</v>
      </c>
      <c r="L142" s="5">
        <v>100</v>
      </c>
      <c r="M142" s="83">
        <f t="shared" si="16"/>
        <v>12000</v>
      </c>
      <c r="N142" s="69">
        <f t="shared" si="17"/>
        <v>0.3942181340341656</v>
      </c>
    </row>
    <row r="143" spans="1:14" ht="15.75">
      <c r="A143" s="64">
        <v>26</v>
      </c>
      <c r="B143" s="71">
        <v>43292</v>
      </c>
      <c r="C143" s="66" t="s">
        <v>20</v>
      </c>
      <c r="D143" s="63" t="s">
        <v>23</v>
      </c>
      <c r="E143" s="6" t="s">
        <v>24</v>
      </c>
      <c r="F143" s="6">
        <v>154.8</v>
      </c>
      <c r="G143" s="6">
        <v>155.8</v>
      </c>
      <c r="H143" s="6">
        <v>154.3</v>
      </c>
      <c r="I143" s="6">
        <v>153.8</v>
      </c>
      <c r="J143" s="6">
        <v>153.3</v>
      </c>
      <c r="K143" s="5">
        <v>154.3</v>
      </c>
      <c r="L143" s="5">
        <v>5000</v>
      </c>
      <c r="M143" s="83">
        <f t="shared" si="16"/>
        <v>2500</v>
      </c>
      <c r="N143" s="69">
        <f t="shared" si="17"/>
        <v>0.32299741602067183</v>
      </c>
    </row>
    <row r="144" spans="1:14" ht="15.75">
      <c r="A144" s="64">
        <v>27</v>
      </c>
      <c r="B144" s="71">
        <v>43291</v>
      </c>
      <c r="C144" s="66" t="s">
        <v>20</v>
      </c>
      <c r="D144" s="63" t="s">
        <v>23</v>
      </c>
      <c r="E144" s="6" t="s">
        <v>24</v>
      </c>
      <c r="F144" s="6">
        <v>159</v>
      </c>
      <c r="G144" s="6">
        <v>160</v>
      </c>
      <c r="H144" s="6">
        <v>158.5</v>
      </c>
      <c r="I144" s="6">
        <v>158</v>
      </c>
      <c r="J144" s="6">
        <v>157.5</v>
      </c>
      <c r="K144" s="5">
        <v>157.5</v>
      </c>
      <c r="L144" s="5">
        <v>5000</v>
      </c>
      <c r="M144" s="83">
        <f t="shared" si="16"/>
        <v>7500</v>
      </c>
      <c r="N144" s="69">
        <f t="shared" si="17"/>
        <v>0.9433962264150942</v>
      </c>
    </row>
    <row r="145" spans="1:14" ht="15.75">
      <c r="A145" s="64">
        <v>28</v>
      </c>
      <c r="B145" s="71">
        <v>43291</v>
      </c>
      <c r="C145" s="66" t="s">
        <v>20</v>
      </c>
      <c r="D145" s="63" t="s">
        <v>23</v>
      </c>
      <c r="E145" s="6" t="s">
        <v>47</v>
      </c>
      <c r="F145" s="6">
        <v>182.8</v>
      </c>
      <c r="G145" s="6">
        <v>183.8</v>
      </c>
      <c r="H145" s="6">
        <v>182.2</v>
      </c>
      <c r="I145" s="6">
        <v>181.7</v>
      </c>
      <c r="J145" s="6">
        <v>181.2</v>
      </c>
      <c r="K145" s="5">
        <v>181.7</v>
      </c>
      <c r="L145" s="5">
        <v>5000</v>
      </c>
      <c r="M145" s="83">
        <f t="shared" si="16"/>
        <v>5500.000000000114</v>
      </c>
      <c r="N145" s="69">
        <f t="shared" si="17"/>
        <v>0.6017505470459643</v>
      </c>
    </row>
    <row r="146" spans="1:14" ht="15.75">
      <c r="A146" s="64">
        <v>29</v>
      </c>
      <c r="B146" s="71">
        <v>43290</v>
      </c>
      <c r="C146" s="66" t="s">
        <v>20</v>
      </c>
      <c r="D146" s="63" t="s">
        <v>21</v>
      </c>
      <c r="E146" s="6" t="s">
        <v>44</v>
      </c>
      <c r="F146" s="6">
        <v>30750</v>
      </c>
      <c r="G146" s="6">
        <v>30680</v>
      </c>
      <c r="H146" s="6">
        <v>30790</v>
      </c>
      <c r="I146" s="6">
        <v>30830</v>
      </c>
      <c r="J146" s="6">
        <v>30870</v>
      </c>
      <c r="K146" s="5">
        <v>30680</v>
      </c>
      <c r="L146" s="5">
        <v>100</v>
      </c>
      <c r="M146" s="83">
        <f t="shared" si="16"/>
        <v>-7000</v>
      </c>
      <c r="N146" s="69">
        <f t="shared" si="17"/>
        <v>-0.22764227642276422</v>
      </c>
    </row>
    <row r="147" spans="1:14" ht="15.75">
      <c r="A147" s="64">
        <v>30</v>
      </c>
      <c r="B147" s="71">
        <v>43290</v>
      </c>
      <c r="C147" s="66" t="s">
        <v>20</v>
      </c>
      <c r="D147" s="63" t="s">
        <v>21</v>
      </c>
      <c r="E147" s="6" t="s">
        <v>24</v>
      </c>
      <c r="F147" s="6">
        <v>162.5</v>
      </c>
      <c r="G147" s="6">
        <v>160.5</v>
      </c>
      <c r="H147" s="6">
        <v>163</v>
      </c>
      <c r="I147" s="6">
        <v>163.5</v>
      </c>
      <c r="J147" s="6">
        <v>164</v>
      </c>
      <c r="K147" s="5">
        <v>163</v>
      </c>
      <c r="L147" s="5">
        <v>5000</v>
      </c>
      <c r="M147" s="83">
        <f t="shared" si="16"/>
        <v>2500</v>
      </c>
      <c r="N147" s="69">
        <f t="shared" si="17"/>
        <v>0.3076923076923077</v>
      </c>
    </row>
    <row r="148" spans="1:14" ht="15.75">
      <c r="A148" s="64">
        <v>31</v>
      </c>
      <c r="B148" s="71">
        <v>43287</v>
      </c>
      <c r="C148" s="66" t="s">
        <v>20</v>
      </c>
      <c r="D148" s="63" t="s">
        <v>21</v>
      </c>
      <c r="E148" s="6" t="s">
        <v>47</v>
      </c>
      <c r="F148" s="6">
        <v>189</v>
      </c>
      <c r="G148" s="6">
        <v>188</v>
      </c>
      <c r="H148" s="6">
        <v>189.5</v>
      </c>
      <c r="I148" s="6">
        <v>190</v>
      </c>
      <c r="J148" s="6">
        <v>190.5</v>
      </c>
      <c r="K148" s="5">
        <v>189.5</v>
      </c>
      <c r="L148" s="5">
        <v>5000</v>
      </c>
      <c r="M148" s="83">
        <f t="shared" si="16"/>
        <v>2500</v>
      </c>
      <c r="N148" s="69">
        <f t="shared" si="17"/>
        <v>0.2645502645502646</v>
      </c>
    </row>
    <row r="149" spans="1:14" ht="15.75">
      <c r="A149" s="64">
        <v>32</v>
      </c>
      <c r="B149" s="71">
        <v>43287</v>
      </c>
      <c r="C149" s="66" t="s">
        <v>20</v>
      </c>
      <c r="D149" s="63" t="s">
        <v>23</v>
      </c>
      <c r="E149" s="6" t="s">
        <v>48</v>
      </c>
      <c r="F149" s="6">
        <v>5008</v>
      </c>
      <c r="G149" s="6">
        <v>5050</v>
      </c>
      <c r="H149" s="6">
        <v>4982</v>
      </c>
      <c r="I149" s="6">
        <v>4955</v>
      </c>
      <c r="J149" s="6">
        <v>4930</v>
      </c>
      <c r="K149" s="5">
        <v>4982</v>
      </c>
      <c r="L149" s="5">
        <v>100</v>
      </c>
      <c r="M149" s="83">
        <f aca="true" t="shared" si="18" ref="M149:M154">IF(D149="BUY",(K149-F149)*(L149),(F149-K149)*(L149))</f>
        <v>2600</v>
      </c>
      <c r="N149" s="69">
        <f aca="true" t="shared" si="19" ref="N149:N154">M149/(L149)/F149%</f>
        <v>0.5191693290734825</v>
      </c>
    </row>
    <row r="150" spans="1:14" ht="15.75">
      <c r="A150" s="64">
        <v>33</v>
      </c>
      <c r="B150" s="71">
        <v>43286</v>
      </c>
      <c r="C150" s="66" t="s">
        <v>20</v>
      </c>
      <c r="D150" s="63" t="s">
        <v>21</v>
      </c>
      <c r="E150" s="6" t="s">
        <v>44</v>
      </c>
      <c r="F150" s="6">
        <v>30640</v>
      </c>
      <c r="G150" s="6">
        <v>30580</v>
      </c>
      <c r="H150" s="6">
        <v>30680</v>
      </c>
      <c r="I150" s="6">
        <v>30720</v>
      </c>
      <c r="J150" s="6">
        <v>30760</v>
      </c>
      <c r="K150" s="5">
        <v>30720</v>
      </c>
      <c r="L150" s="5">
        <v>100</v>
      </c>
      <c r="M150" s="83">
        <f t="shared" si="18"/>
        <v>8000</v>
      </c>
      <c r="N150" s="69">
        <f t="shared" si="19"/>
        <v>0.26109660574412535</v>
      </c>
    </row>
    <row r="151" spans="1:14" ht="15.75">
      <c r="A151" s="64">
        <v>34</v>
      </c>
      <c r="B151" s="71">
        <v>43285</v>
      </c>
      <c r="C151" s="66" t="s">
        <v>20</v>
      </c>
      <c r="D151" s="63" t="s">
        <v>23</v>
      </c>
      <c r="E151" s="6" t="s">
        <v>24</v>
      </c>
      <c r="F151" s="6">
        <v>163.8</v>
      </c>
      <c r="G151" s="6">
        <v>164.8</v>
      </c>
      <c r="H151" s="6">
        <v>163.3</v>
      </c>
      <c r="I151" s="6">
        <v>162.8</v>
      </c>
      <c r="J151" s="6">
        <v>162.3</v>
      </c>
      <c r="K151" s="5">
        <v>162.3</v>
      </c>
      <c r="L151" s="5">
        <v>5000</v>
      </c>
      <c r="M151" s="83">
        <f t="shared" si="18"/>
        <v>7500</v>
      </c>
      <c r="N151" s="69">
        <f t="shared" si="19"/>
        <v>0.9157509157509157</v>
      </c>
    </row>
    <row r="152" spans="1:14" ht="15.75">
      <c r="A152" s="64">
        <v>35</v>
      </c>
      <c r="B152" s="71">
        <v>43283</v>
      </c>
      <c r="C152" s="66" t="s">
        <v>20</v>
      </c>
      <c r="D152" s="63" t="s">
        <v>23</v>
      </c>
      <c r="E152" s="6" t="s">
        <v>43</v>
      </c>
      <c r="F152" s="6">
        <v>38900</v>
      </c>
      <c r="G152" s="6">
        <v>39100</v>
      </c>
      <c r="H152" s="6">
        <v>38780</v>
      </c>
      <c r="I152" s="6">
        <v>38660</v>
      </c>
      <c r="J152" s="6">
        <v>38540</v>
      </c>
      <c r="K152" s="5">
        <v>38780</v>
      </c>
      <c r="L152" s="5">
        <v>30</v>
      </c>
      <c r="M152" s="83">
        <f t="shared" si="18"/>
        <v>3600</v>
      </c>
      <c r="N152" s="69">
        <f t="shared" si="19"/>
        <v>0.30848329048843187</v>
      </c>
    </row>
    <row r="153" spans="1:14" ht="15.75">
      <c r="A153" s="64">
        <v>36</v>
      </c>
      <c r="B153" s="71">
        <v>43283</v>
      </c>
      <c r="C153" s="66" t="s">
        <v>20</v>
      </c>
      <c r="D153" s="63" t="s">
        <v>23</v>
      </c>
      <c r="E153" s="6" t="s">
        <v>47</v>
      </c>
      <c r="F153" s="6">
        <v>197.6</v>
      </c>
      <c r="G153" s="6">
        <v>198.6</v>
      </c>
      <c r="H153" s="6">
        <v>197</v>
      </c>
      <c r="I153" s="6">
        <v>196.5</v>
      </c>
      <c r="J153" s="6">
        <v>196</v>
      </c>
      <c r="K153" s="5">
        <v>198.6</v>
      </c>
      <c r="L153" s="5">
        <v>5000</v>
      </c>
      <c r="M153" s="83">
        <f t="shared" si="18"/>
        <v>-5000</v>
      </c>
      <c r="N153" s="69">
        <f t="shared" si="19"/>
        <v>-0.5060728744939271</v>
      </c>
    </row>
    <row r="154" spans="1:14" ht="15.75">
      <c r="A154" s="64">
        <v>37</v>
      </c>
      <c r="B154" s="71">
        <v>43283</v>
      </c>
      <c r="C154" s="66" t="s">
        <v>20</v>
      </c>
      <c r="D154" s="63" t="s">
        <v>23</v>
      </c>
      <c r="E154" s="6" t="s">
        <v>24</v>
      </c>
      <c r="F154" s="6">
        <v>165</v>
      </c>
      <c r="G154" s="6">
        <v>166</v>
      </c>
      <c r="H154" s="6">
        <v>164.5</v>
      </c>
      <c r="I154" s="6">
        <v>164</v>
      </c>
      <c r="J154" s="6">
        <v>163.5</v>
      </c>
      <c r="K154" s="5">
        <v>164.5</v>
      </c>
      <c r="L154" s="5">
        <v>5000</v>
      </c>
      <c r="M154" s="83">
        <f t="shared" si="18"/>
        <v>2500</v>
      </c>
      <c r="N154" s="69">
        <f t="shared" si="19"/>
        <v>0.30303030303030304</v>
      </c>
    </row>
    <row r="155" spans="1:12" ht="15.75">
      <c r="A155" s="9" t="s">
        <v>25</v>
      </c>
      <c r="B155" s="10"/>
      <c r="C155" s="11"/>
      <c r="D155" s="12"/>
      <c r="E155" s="13"/>
      <c r="F155" s="13"/>
      <c r="G155" s="14"/>
      <c r="H155" s="15"/>
      <c r="I155" s="15"/>
      <c r="J155" s="15"/>
      <c r="K155" s="16"/>
      <c r="L155" s="17"/>
    </row>
    <row r="156" spans="1:12" ht="15.75">
      <c r="A156" s="9" t="s">
        <v>26</v>
      </c>
      <c r="B156" s="19"/>
      <c r="C156" s="11"/>
      <c r="D156" s="12"/>
      <c r="E156" s="13"/>
      <c r="F156" s="13"/>
      <c r="G156" s="14"/>
      <c r="H156" s="13"/>
      <c r="I156" s="13"/>
      <c r="J156" s="13"/>
      <c r="K156" s="16"/>
      <c r="L156" s="17"/>
    </row>
    <row r="157" spans="1:11" ht="15.75">
      <c r="A157" s="9" t="s">
        <v>26</v>
      </c>
      <c r="B157" s="19"/>
      <c r="C157" s="20"/>
      <c r="D157" s="21"/>
      <c r="E157" s="22"/>
      <c r="F157" s="22"/>
      <c r="G157" s="23"/>
      <c r="H157" s="22"/>
      <c r="I157" s="22"/>
      <c r="J157" s="22"/>
      <c r="K157" s="22"/>
    </row>
    <row r="158" spans="1:13" ht="16.5" thickBot="1">
      <c r="A158" s="58"/>
      <c r="B158" s="59"/>
      <c r="C158" s="22"/>
      <c r="D158" s="22"/>
      <c r="E158" s="22"/>
      <c r="F158" s="25"/>
      <c r="G158" s="26"/>
      <c r="H158" s="27" t="s">
        <v>27</v>
      </c>
      <c r="I158" s="27"/>
      <c r="J158" s="25"/>
      <c r="K158" s="25"/>
      <c r="M158" s="17"/>
    </row>
    <row r="159" spans="1:13" ht="15.75">
      <c r="A159" s="58"/>
      <c r="B159" s="59"/>
      <c r="C159" s="89" t="s">
        <v>28</v>
      </c>
      <c r="D159" s="89"/>
      <c r="E159" s="29">
        <v>37</v>
      </c>
      <c r="F159" s="30">
        <f>F160+F161+F162+F163+F164+F165</f>
        <v>100</v>
      </c>
      <c r="G159" s="31">
        <v>37</v>
      </c>
      <c r="H159" s="32">
        <f>G160/G159%</f>
        <v>78.37837837837839</v>
      </c>
      <c r="I159" s="32"/>
      <c r="J159" s="25"/>
      <c r="K159" s="25"/>
      <c r="L159" s="84"/>
      <c r="M159" s="17"/>
    </row>
    <row r="160" spans="1:12" ht="15.75">
      <c r="A160" s="58"/>
      <c r="B160" s="59"/>
      <c r="C160" s="86" t="s">
        <v>29</v>
      </c>
      <c r="D160" s="86"/>
      <c r="E160" s="33">
        <v>29</v>
      </c>
      <c r="F160" s="34">
        <f>(E160/E159)*100</f>
        <v>78.37837837837837</v>
      </c>
      <c r="G160" s="31">
        <v>29</v>
      </c>
      <c r="H160" s="28"/>
      <c r="I160" s="28"/>
      <c r="J160" s="25"/>
      <c r="K160" s="25"/>
      <c r="L160" s="84"/>
    </row>
    <row r="161" spans="1:12" ht="15.75">
      <c r="A161" s="58"/>
      <c r="B161" s="59"/>
      <c r="C161" s="86" t="s">
        <v>31</v>
      </c>
      <c r="D161" s="86"/>
      <c r="E161" s="33">
        <v>0</v>
      </c>
      <c r="F161" s="34">
        <f>(E161/E159)*100</f>
        <v>0</v>
      </c>
      <c r="G161" s="36"/>
      <c r="H161" s="31"/>
      <c r="I161" s="31"/>
      <c r="J161" s="25"/>
      <c r="L161" s="2"/>
    </row>
    <row r="162" spans="1:10" ht="15.75">
      <c r="A162" s="58"/>
      <c r="B162" s="59"/>
      <c r="C162" s="86" t="s">
        <v>32</v>
      </c>
      <c r="D162" s="86"/>
      <c r="E162" s="33">
        <v>0</v>
      </c>
      <c r="F162" s="34">
        <f>(E162/E159)*100</f>
        <v>0</v>
      </c>
      <c r="G162" s="36"/>
      <c r="H162" s="31"/>
      <c r="I162" s="31"/>
      <c r="J162" s="25"/>
    </row>
    <row r="163" spans="1:12" ht="15.75">
      <c r="A163" s="58"/>
      <c r="B163" s="59"/>
      <c r="C163" s="86" t="s">
        <v>33</v>
      </c>
      <c r="D163" s="86"/>
      <c r="E163" s="33">
        <v>8</v>
      </c>
      <c r="F163" s="34">
        <f>(E163/E159)*100</f>
        <v>21.62162162162162</v>
      </c>
      <c r="G163" s="36"/>
      <c r="H163" s="22" t="s">
        <v>34</v>
      </c>
      <c r="I163" s="22"/>
      <c r="J163" s="25"/>
      <c r="L163" s="25"/>
    </row>
    <row r="164" spans="1:12" ht="15.75">
      <c r="A164" s="58"/>
      <c r="B164" s="59"/>
      <c r="C164" s="86" t="s">
        <v>35</v>
      </c>
      <c r="D164" s="86"/>
      <c r="E164" s="33">
        <v>0</v>
      </c>
      <c r="F164" s="34">
        <f>(E164/E159)*100</f>
        <v>0</v>
      </c>
      <c r="G164" s="36"/>
      <c r="H164" s="22"/>
      <c r="I164" s="22"/>
      <c r="J164" s="25"/>
      <c r="K164" s="25"/>
      <c r="L164" s="84"/>
    </row>
    <row r="165" spans="1:13" ht="16.5" thickBot="1">
      <c r="A165" s="58"/>
      <c r="B165" s="59"/>
      <c r="C165" s="87" t="s">
        <v>36</v>
      </c>
      <c r="D165" s="87"/>
      <c r="E165" s="38"/>
      <c r="F165" s="39">
        <f>(E165/E159)*100</f>
        <v>0</v>
      </c>
      <c r="G165" s="36"/>
      <c r="H165" s="22"/>
      <c r="I165" s="22"/>
      <c r="J165" s="25"/>
      <c r="K165" s="25"/>
      <c r="M165" s="60"/>
    </row>
    <row r="166" spans="1:13" ht="15.75">
      <c r="A166" s="41" t="s">
        <v>37</v>
      </c>
      <c r="B166" s="10"/>
      <c r="C166" s="11"/>
      <c r="D166" s="11"/>
      <c r="E166" s="13"/>
      <c r="F166" s="13"/>
      <c r="G166" s="42"/>
      <c r="H166" s="43"/>
      <c r="I166" s="43"/>
      <c r="J166" s="43"/>
      <c r="K166" s="13"/>
      <c r="L166" s="17"/>
      <c r="M166" s="84"/>
    </row>
    <row r="167" spans="1:13" ht="15.75">
      <c r="A167" s="12" t="s">
        <v>38</v>
      </c>
      <c r="B167" s="10"/>
      <c r="C167" s="44"/>
      <c r="D167" s="45"/>
      <c r="E167" s="46"/>
      <c r="F167" s="43"/>
      <c r="G167" s="42"/>
      <c r="H167" s="43"/>
      <c r="I167" s="43"/>
      <c r="J167" s="43"/>
      <c r="K167" s="13"/>
      <c r="L167" s="17"/>
      <c r="M167" s="24"/>
    </row>
    <row r="168" spans="1:13" ht="15.75">
      <c r="A168" s="12" t="s">
        <v>39</v>
      </c>
      <c r="B168" s="10"/>
      <c r="C168" s="11"/>
      <c r="D168" s="45"/>
      <c r="E168" s="46"/>
      <c r="F168" s="43"/>
      <c r="G168" s="42"/>
      <c r="H168" s="47"/>
      <c r="I168" s="47"/>
      <c r="J168" s="47"/>
      <c r="K168" s="13"/>
      <c r="L168" s="17"/>
      <c r="M168" s="17"/>
    </row>
    <row r="169" spans="1:14" ht="15.75">
      <c r="A169" s="12" t="s">
        <v>40</v>
      </c>
      <c r="B169" s="44"/>
      <c r="C169" s="11"/>
      <c r="D169" s="45"/>
      <c r="E169" s="46"/>
      <c r="F169" s="43"/>
      <c r="G169" s="48"/>
      <c r="H169" s="47"/>
      <c r="I169" s="47"/>
      <c r="J169" s="47"/>
      <c r="K169" s="13"/>
      <c r="L169" s="17"/>
      <c r="M169" s="17"/>
      <c r="N169" s="17"/>
    </row>
    <row r="170" spans="1:14" ht="15.75">
      <c r="A170" s="12" t="s">
        <v>41</v>
      </c>
      <c r="B170" s="35"/>
      <c r="C170" s="11"/>
      <c r="D170" s="49"/>
      <c r="E170" s="43"/>
      <c r="F170" s="43"/>
      <c r="G170" s="48"/>
      <c r="H170" s="47"/>
      <c r="I170" s="47"/>
      <c r="J170" s="47"/>
      <c r="K170" s="43"/>
      <c r="L170" s="17"/>
      <c r="M170" s="17"/>
      <c r="N170" s="17"/>
    </row>
    <row r="172" spans="1:14" ht="15.75">
      <c r="A172" s="93" t="s">
        <v>0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</row>
    <row r="173" spans="1:14" ht="15.75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</row>
    <row r="174" spans="1:14" ht="15.75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</row>
    <row r="175" spans="1:14" ht="15.75">
      <c r="A175" s="94" t="s">
        <v>1</v>
      </c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1:14" ht="15.75">
      <c r="A176" s="94" t="s">
        <v>2</v>
      </c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1:14" ht="16.5" thickBot="1">
      <c r="A177" s="95" t="s">
        <v>3</v>
      </c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</row>
    <row r="178" spans="1:14" ht="15.75">
      <c r="A178" s="96" t="s">
        <v>89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1:14" ht="15.75">
      <c r="A179" s="96" t="s">
        <v>5</v>
      </c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1:14" ht="15.75">
      <c r="A180" s="91" t="s">
        <v>6</v>
      </c>
      <c r="B180" s="88" t="s">
        <v>7</v>
      </c>
      <c r="C180" s="88" t="s">
        <v>8</v>
      </c>
      <c r="D180" s="91" t="s">
        <v>9</v>
      </c>
      <c r="E180" s="91" t="s">
        <v>10</v>
      </c>
      <c r="F180" s="88" t="s">
        <v>11</v>
      </c>
      <c r="G180" s="88" t="s">
        <v>12</v>
      </c>
      <c r="H180" s="88" t="s">
        <v>13</v>
      </c>
      <c r="I180" s="88" t="s">
        <v>14</v>
      </c>
      <c r="J180" s="88" t="s">
        <v>15</v>
      </c>
      <c r="K180" s="90" t="s">
        <v>16</v>
      </c>
      <c r="L180" s="88" t="s">
        <v>17</v>
      </c>
      <c r="M180" s="88" t="s">
        <v>18</v>
      </c>
      <c r="N180" s="88" t="s">
        <v>19</v>
      </c>
    </row>
    <row r="181" spans="1:14" ht="15.75">
      <c r="A181" s="92"/>
      <c r="B181" s="88"/>
      <c r="C181" s="88"/>
      <c r="D181" s="91"/>
      <c r="E181" s="91"/>
      <c r="F181" s="88"/>
      <c r="G181" s="88"/>
      <c r="H181" s="88"/>
      <c r="I181" s="88"/>
      <c r="J181" s="88"/>
      <c r="K181" s="90"/>
      <c r="L181" s="88"/>
      <c r="M181" s="88"/>
      <c r="N181" s="88"/>
    </row>
    <row r="182" spans="1:14" ht="15.75">
      <c r="A182" s="75"/>
      <c r="B182" s="76"/>
      <c r="C182" s="72"/>
      <c r="D182" s="77"/>
      <c r="E182" s="74"/>
      <c r="F182" s="72"/>
      <c r="G182" s="72"/>
      <c r="H182" s="72"/>
      <c r="I182" s="72"/>
      <c r="J182" s="72"/>
      <c r="K182" s="73"/>
      <c r="L182" s="72"/>
      <c r="M182" s="72"/>
      <c r="N182" s="72"/>
    </row>
    <row r="183" spans="1:14" ht="15.75">
      <c r="A183" s="64">
        <v>1</v>
      </c>
      <c r="B183" s="71">
        <v>43278</v>
      </c>
      <c r="C183" s="66" t="s">
        <v>20</v>
      </c>
      <c r="D183" s="63" t="s">
        <v>23</v>
      </c>
      <c r="E183" s="6" t="s">
        <v>43</v>
      </c>
      <c r="F183" s="6">
        <v>39100</v>
      </c>
      <c r="G183" s="6">
        <v>39300</v>
      </c>
      <c r="H183" s="6">
        <v>38980</v>
      </c>
      <c r="I183" s="6">
        <v>38860</v>
      </c>
      <c r="J183" s="6">
        <v>38840</v>
      </c>
      <c r="K183" s="5">
        <v>38980</v>
      </c>
      <c r="L183" s="5">
        <v>30</v>
      </c>
      <c r="M183" s="83">
        <f aca="true" t="shared" si="20" ref="M183:M190">IF(D183="BUY",(K183-F183)*(L183),(F183-K183)*(L183))</f>
        <v>3600</v>
      </c>
      <c r="N183" s="69">
        <f aca="true" t="shared" si="21" ref="N183:N188">M183/(L183)/F183%</f>
        <v>0.3069053708439898</v>
      </c>
    </row>
    <row r="184" spans="1:14" ht="15.75">
      <c r="A184" s="64">
        <v>2</v>
      </c>
      <c r="B184" s="71">
        <v>43279</v>
      </c>
      <c r="C184" s="66" t="s">
        <v>20</v>
      </c>
      <c r="D184" s="63" t="s">
        <v>23</v>
      </c>
      <c r="E184" s="6" t="s">
        <v>24</v>
      </c>
      <c r="F184" s="6">
        <v>165.9</v>
      </c>
      <c r="G184" s="6">
        <v>166.9</v>
      </c>
      <c r="H184" s="6">
        <v>165.4</v>
      </c>
      <c r="I184" s="6">
        <v>164.9</v>
      </c>
      <c r="J184" s="6">
        <v>164.4</v>
      </c>
      <c r="K184" s="5">
        <v>165.4</v>
      </c>
      <c r="L184" s="5">
        <v>5000</v>
      </c>
      <c r="M184" s="83">
        <f t="shared" si="20"/>
        <v>2500</v>
      </c>
      <c r="N184" s="69">
        <f t="shared" si="21"/>
        <v>0.3013863773357444</v>
      </c>
    </row>
    <row r="185" spans="1:14" ht="15.75">
      <c r="A185" s="64">
        <v>3</v>
      </c>
      <c r="B185" s="71">
        <v>43278</v>
      </c>
      <c r="C185" s="66" t="s">
        <v>20</v>
      </c>
      <c r="D185" s="63" t="s">
        <v>21</v>
      </c>
      <c r="E185" s="6" t="s">
        <v>47</v>
      </c>
      <c r="F185" s="6">
        <v>199</v>
      </c>
      <c r="G185" s="6">
        <v>198</v>
      </c>
      <c r="H185" s="6">
        <v>199.5</v>
      </c>
      <c r="I185" s="6">
        <v>200</v>
      </c>
      <c r="J185" s="6">
        <v>200.5</v>
      </c>
      <c r="K185" s="5">
        <v>198</v>
      </c>
      <c r="L185" s="5">
        <v>5000</v>
      </c>
      <c r="M185" s="83">
        <f t="shared" si="20"/>
        <v>-5000</v>
      </c>
      <c r="N185" s="69">
        <f t="shared" si="21"/>
        <v>-0.5025125628140703</v>
      </c>
    </row>
    <row r="186" spans="1:14" ht="15.75">
      <c r="A186" s="64">
        <v>4</v>
      </c>
      <c r="B186" s="71">
        <v>43273</v>
      </c>
      <c r="C186" s="66" t="s">
        <v>20</v>
      </c>
      <c r="D186" s="63" t="s">
        <v>21</v>
      </c>
      <c r="E186" s="6" t="s">
        <v>48</v>
      </c>
      <c r="F186" s="6">
        <v>4520</v>
      </c>
      <c r="G186" s="6">
        <v>4480</v>
      </c>
      <c r="H186" s="6">
        <v>4545</v>
      </c>
      <c r="I186" s="6">
        <v>4570</v>
      </c>
      <c r="J186" s="6">
        <v>4595</v>
      </c>
      <c r="K186" s="5">
        <v>4545</v>
      </c>
      <c r="L186" s="5">
        <v>100</v>
      </c>
      <c r="M186" s="83">
        <f t="shared" si="20"/>
        <v>2500</v>
      </c>
      <c r="N186" s="69">
        <f t="shared" si="21"/>
        <v>0.5530973451327433</v>
      </c>
    </row>
    <row r="187" spans="1:14" ht="15.75">
      <c r="A187" s="64">
        <v>5</v>
      </c>
      <c r="B187" s="71">
        <v>43272</v>
      </c>
      <c r="C187" s="66" t="s">
        <v>20</v>
      </c>
      <c r="D187" s="63" t="s">
        <v>23</v>
      </c>
      <c r="E187" s="6" t="s">
        <v>44</v>
      </c>
      <c r="F187" s="6">
        <v>30570</v>
      </c>
      <c r="G187" s="6">
        <v>30650</v>
      </c>
      <c r="H187" s="6">
        <v>30530</v>
      </c>
      <c r="I187" s="6">
        <v>30490</v>
      </c>
      <c r="J187" s="6">
        <v>30450</v>
      </c>
      <c r="K187" s="5">
        <v>30530</v>
      </c>
      <c r="L187" s="5">
        <v>100</v>
      </c>
      <c r="M187" s="83">
        <f t="shared" si="20"/>
        <v>4000</v>
      </c>
      <c r="N187" s="69">
        <f t="shared" si="21"/>
        <v>0.13084723585214264</v>
      </c>
    </row>
    <row r="188" spans="1:14" ht="15.75">
      <c r="A188" s="64">
        <v>6</v>
      </c>
      <c r="B188" s="71">
        <v>43272</v>
      </c>
      <c r="C188" s="66" t="s">
        <v>20</v>
      </c>
      <c r="D188" s="63" t="s">
        <v>23</v>
      </c>
      <c r="E188" s="6" t="s">
        <v>47</v>
      </c>
      <c r="F188" s="6">
        <v>204.5</v>
      </c>
      <c r="G188" s="6">
        <v>205.5</v>
      </c>
      <c r="H188" s="6">
        <v>204</v>
      </c>
      <c r="I188" s="6">
        <v>203.5</v>
      </c>
      <c r="J188" s="6">
        <v>203</v>
      </c>
      <c r="K188" s="5">
        <v>204</v>
      </c>
      <c r="L188" s="5">
        <v>5000</v>
      </c>
      <c r="M188" s="83">
        <f t="shared" si="20"/>
        <v>2500</v>
      </c>
      <c r="N188" s="69">
        <f t="shared" si="21"/>
        <v>0.24449877750611249</v>
      </c>
    </row>
    <row r="189" spans="1:14" ht="15.75">
      <c r="A189" s="64">
        <v>7</v>
      </c>
      <c r="B189" s="71">
        <v>43272</v>
      </c>
      <c r="C189" s="66" t="s">
        <v>20</v>
      </c>
      <c r="D189" s="63" t="s">
        <v>23</v>
      </c>
      <c r="E189" s="6" t="s">
        <v>24</v>
      </c>
      <c r="F189" s="6">
        <v>162</v>
      </c>
      <c r="G189" s="6">
        <v>163</v>
      </c>
      <c r="H189" s="6">
        <v>161.5</v>
      </c>
      <c r="I189" s="6">
        <v>161</v>
      </c>
      <c r="J189" s="6">
        <v>160.5</v>
      </c>
      <c r="K189" s="5">
        <v>161.5</v>
      </c>
      <c r="L189" s="5">
        <v>5000</v>
      </c>
      <c r="M189" s="83">
        <f t="shared" si="20"/>
        <v>2500</v>
      </c>
      <c r="N189" s="69">
        <f aca="true" t="shared" si="22" ref="N189:N208">M189/(L189)/F189%</f>
        <v>0.30864197530864196</v>
      </c>
    </row>
    <row r="190" spans="1:14" ht="15.75">
      <c r="A190" s="64">
        <v>8</v>
      </c>
      <c r="B190" s="71">
        <v>43270</v>
      </c>
      <c r="C190" s="66" t="s">
        <v>20</v>
      </c>
      <c r="D190" s="63" t="s">
        <v>23</v>
      </c>
      <c r="E190" s="6" t="s">
        <v>47</v>
      </c>
      <c r="F190" s="6">
        <v>208.5</v>
      </c>
      <c r="G190" s="6">
        <v>209.5</v>
      </c>
      <c r="H190" s="6">
        <v>208</v>
      </c>
      <c r="I190" s="6">
        <v>207.5</v>
      </c>
      <c r="J190" s="6">
        <v>207</v>
      </c>
      <c r="K190" s="5">
        <v>207</v>
      </c>
      <c r="L190" s="5">
        <v>5000</v>
      </c>
      <c r="M190" s="83">
        <f t="shared" si="20"/>
        <v>7500</v>
      </c>
      <c r="N190" s="69">
        <f t="shared" si="22"/>
        <v>0.7194244604316546</v>
      </c>
    </row>
    <row r="191" spans="1:14" ht="15.75">
      <c r="A191" s="64">
        <v>9</v>
      </c>
      <c r="B191" s="71">
        <v>43269</v>
      </c>
      <c r="C191" s="66" t="s">
        <v>20</v>
      </c>
      <c r="D191" s="63" t="s">
        <v>23</v>
      </c>
      <c r="E191" s="6" t="s">
        <v>24</v>
      </c>
      <c r="F191" s="6">
        <v>162.5</v>
      </c>
      <c r="G191" s="6">
        <v>163.5</v>
      </c>
      <c r="H191" s="6">
        <v>162</v>
      </c>
      <c r="I191" s="6">
        <v>161.5</v>
      </c>
      <c r="J191" s="6">
        <v>161</v>
      </c>
      <c r="K191" s="5">
        <v>163.5</v>
      </c>
      <c r="L191" s="5">
        <v>5000</v>
      </c>
      <c r="M191" s="83">
        <f aca="true" t="shared" si="23" ref="M191:M200">IF(D191="BUY",(K191-F191)*(L191),(F191-K191)*(L191))</f>
        <v>-5000</v>
      </c>
      <c r="N191" s="69">
        <f t="shared" si="22"/>
        <v>-0.6153846153846154</v>
      </c>
    </row>
    <row r="192" spans="1:14" ht="15.75">
      <c r="A192" s="64">
        <v>10</v>
      </c>
      <c r="B192" s="71">
        <v>43266</v>
      </c>
      <c r="C192" s="66" t="s">
        <v>20</v>
      </c>
      <c r="D192" s="63" t="s">
        <v>23</v>
      </c>
      <c r="E192" s="6" t="s">
        <v>47</v>
      </c>
      <c r="F192" s="6">
        <v>213.8</v>
      </c>
      <c r="G192" s="6">
        <v>214.8</v>
      </c>
      <c r="H192" s="6">
        <v>213.3</v>
      </c>
      <c r="I192" s="6">
        <v>212.8</v>
      </c>
      <c r="J192" s="6">
        <v>212.3</v>
      </c>
      <c r="K192" s="5">
        <v>212.3</v>
      </c>
      <c r="L192" s="5">
        <v>5000</v>
      </c>
      <c r="M192" s="83">
        <f t="shared" si="23"/>
        <v>7500</v>
      </c>
      <c r="N192" s="69">
        <f t="shared" si="22"/>
        <v>0.7015902712815716</v>
      </c>
    </row>
    <row r="193" spans="1:14" ht="15.75">
      <c r="A193" s="64">
        <v>11</v>
      </c>
      <c r="B193" s="71">
        <v>43266</v>
      </c>
      <c r="C193" s="66" t="s">
        <v>20</v>
      </c>
      <c r="D193" s="63" t="s">
        <v>23</v>
      </c>
      <c r="E193" s="6" t="s">
        <v>24</v>
      </c>
      <c r="F193" s="6">
        <v>165.85</v>
      </c>
      <c r="G193" s="6">
        <v>166.8</v>
      </c>
      <c r="H193" s="6">
        <v>165.3</v>
      </c>
      <c r="I193" s="6">
        <v>164.8</v>
      </c>
      <c r="J193" s="6">
        <v>164.3</v>
      </c>
      <c r="K193" s="5">
        <v>164.3</v>
      </c>
      <c r="L193" s="5">
        <v>5000</v>
      </c>
      <c r="M193" s="83">
        <f t="shared" si="23"/>
        <v>7749.9999999999145</v>
      </c>
      <c r="N193" s="69">
        <f t="shared" si="22"/>
        <v>0.9345794392523262</v>
      </c>
    </row>
    <row r="194" spans="1:14" ht="15.75">
      <c r="A194" s="64">
        <v>12</v>
      </c>
      <c r="B194" s="71">
        <v>43265</v>
      </c>
      <c r="C194" s="66" t="s">
        <v>20</v>
      </c>
      <c r="D194" s="63" t="s">
        <v>21</v>
      </c>
      <c r="E194" s="6" t="s">
        <v>48</v>
      </c>
      <c r="F194" s="6">
        <v>4530</v>
      </c>
      <c r="G194" s="6">
        <v>4490</v>
      </c>
      <c r="H194" s="6">
        <v>4555</v>
      </c>
      <c r="I194" s="6">
        <v>4580</v>
      </c>
      <c r="J194" s="6">
        <v>4600</v>
      </c>
      <c r="K194" s="5">
        <v>4490</v>
      </c>
      <c r="L194" s="5">
        <v>100</v>
      </c>
      <c r="M194" s="83">
        <f t="shared" si="23"/>
        <v>-4000</v>
      </c>
      <c r="N194" s="69">
        <f t="shared" si="22"/>
        <v>-0.8830022075055188</v>
      </c>
    </row>
    <row r="195" spans="1:14" ht="15.75">
      <c r="A195" s="64">
        <v>13</v>
      </c>
      <c r="B195" s="71">
        <v>43264</v>
      </c>
      <c r="C195" s="66" t="s">
        <v>20</v>
      </c>
      <c r="D195" s="63" t="s">
        <v>21</v>
      </c>
      <c r="E195" s="6" t="s">
        <v>47</v>
      </c>
      <c r="F195" s="6">
        <v>217.7</v>
      </c>
      <c r="G195" s="6">
        <v>216.7</v>
      </c>
      <c r="H195" s="6">
        <v>218.2</v>
      </c>
      <c r="I195" s="6">
        <v>218.7</v>
      </c>
      <c r="J195" s="6">
        <v>219.2</v>
      </c>
      <c r="K195" s="5">
        <v>218.7</v>
      </c>
      <c r="L195" s="5">
        <v>5000</v>
      </c>
      <c r="M195" s="83">
        <f t="shared" si="23"/>
        <v>5000</v>
      </c>
      <c r="N195" s="69">
        <f t="shared" si="22"/>
        <v>0.45934772622875514</v>
      </c>
    </row>
    <row r="196" spans="1:14" ht="15.75">
      <c r="A196" s="64">
        <v>14</v>
      </c>
      <c r="B196" s="71">
        <v>43262</v>
      </c>
      <c r="C196" s="66" t="s">
        <v>20</v>
      </c>
      <c r="D196" s="63" t="s">
        <v>23</v>
      </c>
      <c r="E196" s="6" t="s">
        <v>48</v>
      </c>
      <c r="F196" s="6">
        <v>4405</v>
      </c>
      <c r="G196" s="6">
        <v>4440</v>
      </c>
      <c r="H196" s="6">
        <v>4380</v>
      </c>
      <c r="I196" s="6">
        <v>4355</v>
      </c>
      <c r="J196" s="6">
        <v>4330</v>
      </c>
      <c r="K196" s="5">
        <v>4380</v>
      </c>
      <c r="L196" s="5">
        <v>100</v>
      </c>
      <c r="M196" s="83">
        <f t="shared" si="23"/>
        <v>2500</v>
      </c>
      <c r="N196" s="69">
        <f t="shared" si="22"/>
        <v>0.5675368898978433</v>
      </c>
    </row>
    <row r="197" spans="1:14" ht="15.75">
      <c r="A197" s="64">
        <v>15</v>
      </c>
      <c r="B197" s="71">
        <v>43262</v>
      </c>
      <c r="C197" s="66" t="s">
        <v>20</v>
      </c>
      <c r="D197" s="63" t="s">
        <v>21</v>
      </c>
      <c r="E197" s="6" t="s">
        <v>47</v>
      </c>
      <c r="F197" s="6">
        <v>217.6</v>
      </c>
      <c r="G197" s="6">
        <v>216.6</v>
      </c>
      <c r="H197" s="6">
        <v>218.1</v>
      </c>
      <c r="I197" s="6">
        <v>218.6</v>
      </c>
      <c r="J197" s="6">
        <v>219.1</v>
      </c>
      <c r="K197" s="5">
        <v>218.1</v>
      </c>
      <c r="L197" s="5">
        <v>5000</v>
      </c>
      <c r="M197" s="83">
        <f t="shared" si="23"/>
        <v>2500</v>
      </c>
      <c r="N197" s="69">
        <f t="shared" si="22"/>
        <v>0.22977941176470587</v>
      </c>
    </row>
    <row r="198" spans="1:14" ht="15.75">
      <c r="A198" s="64">
        <v>16</v>
      </c>
      <c r="B198" s="71">
        <v>43262</v>
      </c>
      <c r="C198" s="66" t="s">
        <v>20</v>
      </c>
      <c r="D198" s="63" t="s">
        <v>23</v>
      </c>
      <c r="E198" s="6" t="s">
        <v>48</v>
      </c>
      <c r="F198" s="6">
        <v>4405</v>
      </c>
      <c r="G198" s="6">
        <v>4440</v>
      </c>
      <c r="H198" s="6">
        <v>4380</v>
      </c>
      <c r="I198" s="6">
        <v>4355</v>
      </c>
      <c r="J198" s="6">
        <v>4330</v>
      </c>
      <c r="K198" s="5">
        <v>4380</v>
      </c>
      <c r="L198" s="5">
        <v>100</v>
      </c>
      <c r="M198" s="83">
        <f t="shared" si="23"/>
        <v>2500</v>
      </c>
      <c r="N198" s="69">
        <f t="shared" si="22"/>
        <v>0.5675368898978433</v>
      </c>
    </row>
    <row r="199" spans="1:14" ht="15.75">
      <c r="A199" s="64">
        <v>17</v>
      </c>
      <c r="B199" s="71">
        <v>43259</v>
      </c>
      <c r="C199" s="66" t="s">
        <v>20</v>
      </c>
      <c r="D199" s="63" t="s">
        <v>23</v>
      </c>
      <c r="E199" s="6" t="s">
        <v>24</v>
      </c>
      <c r="F199" s="6">
        <v>167.3</v>
      </c>
      <c r="G199" s="6">
        <v>168.3</v>
      </c>
      <c r="H199" s="6">
        <v>166.8</v>
      </c>
      <c r="I199" s="6">
        <v>166.3</v>
      </c>
      <c r="J199" s="6">
        <v>165.8</v>
      </c>
      <c r="K199" s="5">
        <v>166.8</v>
      </c>
      <c r="L199" s="5">
        <v>5000</v>
      </c>
      <c r="M199" s="83">
        <f t="shared" si="23"/>
        <v>2500</v>
      </c>
      <c r="N199" s="69">
        <f t="shared" si="22"/>
        <v>0.29886431560071725</v>
      </c>
    </row>
    <row r="200" spans="1:14" ht="15.75">
      <c r="A200" s="64">
        <v>18</v>
      </c>
      <c r="B200" s="71">
        <v>43259</v>
      </c>
      <c r="C200" s="66" t="s">
        <v>20</v>
      </c>
      <c r="D200" s="63" t="s">
        <v>21</v>
      </c>
      <c r="E200" s="6" t="s">
        <v>47</v>
      </c>
      <c r="F200" s="6">
        <v>215.8</v>
      </c>
      <c r="G200" s="6">
        <v>214.8</v>
      </c>
      <c r="H200" s="6">
        <v>216.3</v>
      </c>
      <c r="I200" s="6">
        <v>216.8</v>
      </c>
      <c r="J200" s="6">
        <v>217.3</v>
      </c>
      <c r="K200" s="5">
        <v>216.8</v>
      </c>
      <c r="L200" s="5">
        <v>5000</v>
      </c>
      <c r="M200" s="83">
        <f t="shared" si="23"/>
        <v>5000</v>
      </c>
      <c r="N200" s="69">
        <f t="shared" si="22"/>
        <v>0.4633920296570899</v>
      </c>
    </row>
    <row r="201" spans="1:14" ht="15.75">
      <c r="A201" s="64">
        <v>19</v>
      </c>
      <c r="B201" s="71">
        <v>43258</v>
      </c>
      <c r="C201" s="66" t="s">
        <v>20</v>
      </c>
      <c r="D201" s="63" t="s">
        <v>21</v>
      </c>
      <c r="E201" s="6" t="s">
        <v>48</v>
      </c>
      <c r="F201" s="6">
        <v>4385</v>
      </c>
      <c r="G201" s="6">
        <v>4348</v>
      </c>
      <c r="H201" s="6">
        <v>4410</v>
      </c>
      <c r="I201" s="6">
        <v>4435</v>
      </c>
      <c r="J201" s="6">
        <v>4460</v>
      </c>
      <c r="K201" s="5">
        <v>4410</v>
      </c>
      <c r="L201" s="5">
        <v>100</v>
      </c>
      <c r="M201" s="83">
        <f aca="true" t="shared" si="24" ref="M201:M208">IF(D201="BUY",(K201-F201)*(L201),(F201-K201)*(L201))</f>
        <v>2500</v>
      </c>
      <c r="N201" s="69">
        <f t="shared" si="22"/>
        <v>0.5701254275940707</v>
      </c>
    </row>
    <row r="202" spans="1:14" ht="15.75">
      <c r="A202" s="64">
        <v>20</v>
      </c>
      <c r="B202" s="71">
        <v>43258</v>
      </c>
      <c r="C202" s="66" t="s">
        <v>20</v>
      </c>
      <c r="D202" s="63" t="s">
        <v>21</v>
      </c>
      <c r="E202" s="6" t="s">
        <v>24</v>
      </c>
      <c r="F202" s="6">
        <v>170.3</v>
      </c>
      <c r="G202" s="6">
        <v>169.3</v>
      </c>
      <c r="H202" s="6">
        <v>170.8</v>
      </c>
      <c r="I202" s="6">
        <v>171.3</v>
      </c>
      <c r="J202" s="6">
        <v>171.8</v>
      </c>
      <c r="K202" s="5">
        <v>171.3</v>
      </c>
      <c r="L202" s="5">
        <v>5000</v>
      </c>
      <c r="M202" s="83">
        <f t="shared" si="24"/>
        <v>5000</v>
      </c>
      <c r="N202" s="69">
        <f t="shared" si="22"/>
        <v>0.5871990604815032</v>
      </c>
    </row>
    <row r="203" spans="1:14" ht="15.75">
      <c r="A203" s="64">
        <v>21</v>
      </c>
      <c r="B203" s="71">
        <v>43256</v>
      </c>
      <c r="C203" s="66" t="s">
        <v>20</v>
      </c>
      <c r="D203" s="63" t="s">
        <v>23</v>
      </c>
      <c r="E203" s="6" t="s">
        <v>48</v>
      </c>
      <c r="F203" s="6">
        <v>4340</v>
      </c>
      <c r="G203" s="6">
        <v>4380</v>
      </c>
      <c r="H203" s="6">
        <v>4315</v>
      </c>
      <c r="I203" s="6">
        <v>4290</v>
      </c>
      <c r="J203" s="6">
        <v>4265</v>
      </c>
      <c r="K203" s="5">
        <v>4380</v>
      </c>
      <c r="L203" s="5">
        <v>100</v>
      </c>
      <c r="M203" s="83">
        <f t="shared" si="24"/>
        <v>-4000</v>
      </c>
      <c r="N203" s="69">
        <f t="shared" si="22"/>
        <v>-0.9216589861751152</v>
      </c>
    </row>
    <row r="204" spans="1:14" ht="15.75">
      <c r="A204" s="64">
        <v>22</v>
      </c>
      <c r="B204" s="71">
        <v>43256</v>
      </c>
      <c r="C204" s="66" t="s">
        <v>20</v>
      </c>
      <c r="D204" s="63" t="s">
        <v>21</v>
      </c>
      <c r="E204" s="6" t="s">
        <v>24</v>
      </c>
      <c r="F204" s="6">
        <v>169.3</v>
      </c>
      <c r="G204" s="6">
        <v>168</v>
      </c>
      <c r="H204" s="6">
        <v>169.9</v>
      </c>
      <c r="I204" s="6">
        <v>170.5</v>
      </c>
      <c r="J204" s="6">
        <v>171</v>
      </c>
      <c r="K204" s="5">
        <v>169.9</v>
      </c>
      <c r="L204" s="5">
        <v>5000</v>
      </c>
      <c r="M204" s="83">
        <f t="shared" si="24"/>
        <v>2999.999999999972</v>
      </c>
      <c r="N204" s="69">
        <f t="shared" si="22"/>
        <v>0.35440047253396</v>
      </c>
    </row>
    <row r="205" spans="1:14" ht="15.75">
      <c r="A205" s="64">
        <v>23</v>
      </c>
      <c r="B205" s="71">
        <v>43255</v>
      </c>
      <c r="C205" s="66" t="s">
        <v>20</v>
      </c>
      <c r="D205" s="63" t="s">
        <v>23</v>
      </c>
      <c r="E205" s="6" t="s">
        <v>48</v>
      </c>
      <c r="F205" s="6">
        <v>4405</v>
      </c>
      <c r="G205" s="6">
        <v>4440</v>
      </c>
      <c r="H205" s="6">
        <v>4380</v>
      </c>
      <c r="I205" s="6">
        <v>4355</v>
      </c>
      <c r="J205" s="6">
        <v>4330</v>
      </c>
      <c r="K205" s="5">
        <v>4355</v>
      </c>
      <c r="L205" s="5">
        <v>100</v>
      </c>
      <c r="M205" s="83">
        <f t="shared" si="24"/>
        <v>5000</v>
      </c>
      <c r="N205" s="69">
        <f t="shared" si="22"/>
        <v>1.1350737797956867</v>
      </c>
    </row>
    <row r="206" spans="1:14" ht="15.75">
      <c r="A206" s="64">
        <v>24</v>
      </c>
      <c r="B206" s="71">
        <v>43255</v>
      </c>
      <c r="C206" s="66" t="s">
        <v>20</v>
      </c>
      <c r="D206" s="63" t="s">
        <v>23</v>
      </c>
      <c r="E206" s="6" t="s">
        <v>47</v>
      </c>
      <c r="F206" s="6">
        <v>207</v>
      </c>
      <c r="G206" s="6">
        <v>208</v>
      </c>
      <c r="H206" s="6">
        <v>206.5</v>
      </c>
      <c r="I206" s="6">
        <v>206</v>
      </c>
      <c r="J206" s="6">
        <v>205.5</v>
      </c>
      <c r="K206" s="5">
        <v>206</v>
      </c>
      <c r="L206" s="5">
        <v>5000</v>
      </c>
      <c r="M206" s="83">
        <f t="shared" si="24"/>
        <v>5000</v>
      </c>
      <c r="N206" s="69">
        <f t="shared" si="22"/>
        <v>0.48309178743961356</v>
      </c>
    </row>
    <row r="207" spans="1:14" ht="15.75">
      <c r="A207" s="64">
        <v>25</v>
      </c>
      <c r="B207" s="71">
        <v>43252</v>
      </c>
      <c r="C207" s="66" t="s">
        <v>20</v>
      </c>
      <c r="D207" s="63" t="s">
        <v>23</v>
      </c>
      <c r="E207" s="6" t="s">
        <v>48</v>
      </c>
      <c r="F207" s="6">
        <v>4470</v>
      </c>
      <c r="G207" s="6">
        <v>4510</v>
      </c>
      <c r="H207" s="6">
        <v>4445</v>
      </c>
      <c r="I207" s="6">
        <v>4420</v>
      </c>
      <c r="J207" s="6">
        <v>4400</v>
      </c>
      <c r="K207" s="5">
        <v>4445</v>
      </c>
      <c r="L207" s="5">
        <v>100</v>
      </c>
      <c r="M207" s="83">
        <f t="shared" si="24"/>
        <v>2500</v>
      </c>
      <c r="N207" s="69">
        <f t="shared" si="22"/>
        <v>0.5592841163310962</v>
      </c>
    </row>
    <row r="208" spans="1:14" ht="15.75">
      <c r="A208" s="64">
        <v>26</v>
      </c>
      <c r="B208" s="71">
        <v>43252</v>
      </c>
      <c r="C208" s="66" t="s">
        <v>20</v>
      </c>
      <c r="D208" s="63" t="s">
        <v>23</v>
      </c>
      <c r="E208" s="6" t="s">
        <v>47</v>
      </c>
      <c r="F208" s="6">
        <v>208.3</v>
      </c>
      <c r="G208" s="6">
        <v>209.3</v>
      </c>
      <c r="H208" s="6">
        <v>207.8</v>
      </c>
      <c r="I208" s="6">
        <v>207.3</v>
      </c>
      <c r="J208" s="6">
        <v>206.8</v>
      </c>
      <c r="K208" s="5">
        <v>207.8</v>
      </c>
      <c r="L208" s="5">
        <v>5000</v>
      </c>
      <c r="M208" s="83">
        <f t="shared" si="24"/>
        <v>2500</v>
      </c>
      <c r="N208" s="69">
        <f t="shared" si="22"/>
        <v>0.24003840614498317</v>
      </c>
    </row>
    <row r="209" spans="1:12" ht="15.75">
      <c r="A209" s="9" t="s">
        <v>25</v>
      </c>
      <c r="B209" s="10"/>
      <c r="C209" s="11"/>
      <c r="D209" s="12"/>
      <c r="E209" s="13"/>
      <c r="F209" s="13"/>
      <c r="G209" s="14"/>
      <c r="H209" s="15"/>
      <c r="I209" s="15"/>
      <c r="J209" s="15"/>
      <c r="K209" s="16"/>
      <c r="L209" s="17"/>
    </row>
    <row r="210" spans="1:12" ht="15.75">
      <c r="A210" s="9" t="s">
        <v>26</v>
      </c>
      <c r="B210" s="19"/>
      <c r="C210" s="11"/>
      <c r="D210" s="12"/>
      <c r="E210" s="13"/>
      <c r="F210" s="13"/>
      <c r="G210" s="14"/>
      <c r="H210" s="13"/>
      <c r="I210" s="13"/>
      <c r="J210" s="13"/>
      <c r="K210" s="16"/>
      <c r="L210" s="17"/>
    </row>
    <row r="211" spans="1:11" ht="15.75">
      <c r="A211" s="9" t="s">
        <v>26</v>
      </c>
      <c r="B211" s="19"/>
      <c r="C211" s="20"/>
      <c r="D211" s="21"/>
      <c r="E211" s="22"/>
      <c r="F211" s="22"/>
      <c r="G211" s="23"/>
      <c r="H211" s="22"/>
      <c r="I211" s="22"/>
      <c r="J211" s="22"/>
      <c r="K211" s="22"/>
    </row>
    <row r="212" spans="1:13" ht="16.5" thickBot="1">
      <c r="A212" s="58"/>
      <c r="B212" s="59"/>
      <c r="C212" s="22"/>
      <c r="D212" s="22"/>
      <c r="E212" s="22"/>
      <c r="F212" s="25"/>
      <c r="G212" s="26"/>
      <c r="H212" s="27" t="s">
        <v>27</v>
      </c>
      <c r="I212" s="27"/>
      <c r="J212" s="25"/>
      <c r="K212" s="25"/>
      <c r="L212" s="17"/>
      <c r="M212" s="17"/>
    </row>
    <row r="213" spans="1:12" ht="15.75">
      <c r="A213" s="58"/>
      <c r="B213" s="59"/>
      <c r="C213" s="89" t="s">
        <v>28</v>
      </c>
      <c r="D213" s="89"/>
      <c r="E213" s="29">
        <v>26</v>
      </c>
      <c r="F213" s="30">
        <f>F214+F215+F216+F217+F218+F219</f>
        <v>100</v>
      </c>
      <c r="G213" s="31">
        <v>26</v>
      </c>
      <c r="H213" s="32">
        <f>G214/G213%</f>
        <v>84.61538461538461</v>
      </c>
      <c r="I213" s="32"/>
      <c r="J213" s="25"/>
      <c r="K213" s="25"/>
      <c r="L213" s="84"/>
    </row>
    <row r="214" spans="1:12" ht="15.75">
      <c r="A214" s="58"/>
      <c r="B214" s="59"/>
      <c r="C214" s="86" t="s">
        <v>29</v>
      </c>
      <c r="D214" s="86"/>
      <c r="E214" s="33">
        <v>22</v>
      </c>
      <c r="F214" s="34">
        <f>(E214/E213)*100</f>
        <v>84.61538461538461</v>
      </c>
      <c r="G214" s="31">
        <v>22</v>
      </c>
      <c r="H214" s="28"/>
      <c r="I214" s="28"/>
      <c r="J214" s="25"/>
      <c r="K214" s="25"/>
      <c r="L214" s="84"/>
    </row>
    <row r="215" spans="1:13" ht="15.75">
      <c r="A215" s="58"/>
      <c r="B215" s="59"/>
      <c r="C215" s="86" t="s">
        <v>31</v>
      </c>
      <c r="D215" s="86"/>
      <c r="E215" s="33">
        <v>0</v>
      </c>
      <c r="F215" s="34">
        <f>(E215/E213)*100</f>
        <v>0</v>
      </c>
      <c r="G215" s="36"/>
      <c r="H215" s="31"/>
      <c r="I215" s="31"/>
      <c r="J215" s="25"/>
      <c r="L215" s="84"/>
      <c r="M215" s="60"/>
    </row>
    <row r="216" spans="1:10" ht="15.75">
      <c r="A216" s="58"/>
      <c r="B216" s="59"/>
      <c r="C216" s="86" t="s">
        <v>32</v>
      </c>
      <c r="D216" s="86"/>
      <c r="E216" s="33">
        <v>0</v>
      </c>
      <c r="F216" s="34">
        <f>(E216/E213)*100</f>
        <v>0</v>
      </c>
      <c r="G216" s="36"/>
      <c r="H216" s="31"/>
      <c r="I216" s="31"/>
      <c r="J216" s="25"/>
    </row>
    <row r="217" spans="1:12" ht="15.75">
      <c r="A217" s="58"/>
      <c r="B217" s="59"/>
      <c r="C217" s="86" t="s">
        <v>33</v>
      </c>
      <c r="D217" s="86"/>
      <c r="E217" s="33">
        <v>4</v>
      </c>
      <c r="F217" s="34">
        <f>(E217/E213)*100</f>
        <v>15.384615384615385</v>
      </c>
      <c r="G217" s="36"/>
      <c r="H217" s="22" t="s">
        <v>34</v>
      </c>
      <c r="I217" s="22"/>
      <c r="J217" s="25"/>
      <c r="K217" s="25"/>
      <c r="L217" s="25"/>
    </row>
    <row r="218" spans="1:14" ht="15.75">
      <c r="A218" s="58"/>
      <c r="B218" s="59"/>
      <c r="C218" s="86" t="s">
        <v>35</v>
      </c>
      <c r="D218" s="86"/>
      <c r="E218" s="33">
        <v>0</v>
      </c>
      <c r="F218" s="34">
        <f>(E218/E213)*100</f>
        <v>0</v>
      </c>
      <c r="G218" s="36"/>
      <c r="H218" s="22"/>
      <c r="I218" s="22"/>
      <c r="J218" s="25"/>
      <c r="K218" s="25"/>
      <c r="L218" s="84"/>
      <c r="M218" s="60"/>
      <c r="N218" s="60"/>
    </row>
    <row r="219" spans="1:14" ht="16.5" thickBot="1">
      <c r="A219" s="58"/>
      <c r="B219" s="59"/>
      <c r="C219" s="87" t="s">
        <v>36</v>
      </c>
      <c r="D219" s="87"/>
      <c r="E219" s="38"/>
      <c r="F219" s="39">
        <f>(E219/E213)*100</f>
        <v>0</v>
      </c>
      <c r="G219" s="36"/>
      <c r="H219" s="22"/>
      <c r="I219" s="22"/>
      <c r="J219" s="25"/>
      <c r="K219" s="25"/>
      <c r="L219" s="84"/>
      <c r="M219" s="60"/>
      <c r="N219" s="80"/>
    </row>
    <row r="220" spans="1:14" ht="15.75">
      <c r="A220" s="41" t="s">
        <v>37</v>
      </c>
      <c r="B220" s="10"/>
      <c r="C220" s="11"/>
      <c r="D220" s="11"/>
      <c r="E220" s="13"/>
      <c r="F220" s="13"/>
      <c r="G220" s="42"/>
      <c r="H220" s="43"/>
      <c r="I220" s="43"/>
      <c r="J220" s="43"/>
      <c r="K220" s="13"/>
      <c r="L220" s="17"/>
      <c r="M220" s="40"/>
      <c r="N220" s="40"/>
    </row>
    <row r="221" spans="1:14" ht="15.75">
      <c r="A221" s="12" t="s">
        <v>38</v>
      </c>
      <c r="B221" s="10"/>
      <c r="C221" s="44"/>
      <c r="D221" s="45"/>
      <c r="E221" s="46"/>
      <c r="F221" s="43"/>
      <c r="G221" s="42"/>
      <c r="H221" s="43"/>
      <c r="I221" s="43"/>
      <c r="J221" s="43"/>
      <c r="K221" s="13"/>
      <c r="L221" s="17"/>
      <c r="M221" s="24"/>
      <c r="N221" s="24"/>
    </row>
    <row r="222" spans="1:14" ht="15.75">
      <c r="A222" s="12" t="s">
        <v>39</v>
      </c>
      <c r="B222" s="10"/>
      <c r="C222" s="11"/>
      <c r="D222" s="45"/>
      <c r="E222" s="46"/>
      <c r="F222" s="43"/>
      <c r="G222" s="42"/>
      <c r="H222" s="47"/>
      <c r="I222" s="47"/>
      <c r="J222" s="47"/>
      <c r="K222" s="13"/>
      <c r="L222" s="17"/>
      <c r="M222" s="17"/>
      <c r="N222" s="17"/>
    </row>
    <row r="223" spans="1:14" ht="15.75">
      <c r="A223" s="12" t="s">
        <v>40</v>
      </c>
      <c r="B223" s="44"/>
      <c r="C223" s="11"/>
      <c r="D223" s="45"/>
      <c r="E223" s="46"/>
      <c r="F223" s="43"/>
      <c r="G223" s="48"/>
      <c r="H223" s="47"/>
      <c r="I223" s="47"/>
      <c r="J223" s="47"/>
      <c r="K223" s="13"/>
      <c r="L223" s="17"/>
      <c r="M223" s="17"/>
      <c r="N223" s="17"/>
    </row>
    <row r="224" spans="1:14" ht="15.75">
      <c r="A224" s="12" t="s">
        <v>41</v>
      </c>
      <c r="B224" s="35"/>
      <c r="C224" s="11"/>
      <c r="D224" s="49"/>
      <c r="E224" s="43"/>
      <c r="F224" s="43"/>
      <c r="G224" s="48"/>
      <c r="H224" s="47"/>
      <c r="I224" s="47"/>
      <c r="J224" s="47"/>
      <c r="K224" s="43"/>
      <c r="L224" s="17"/>
      <c r="M224" s="17"/>
      <c r="N224" s="17"/>
    </row>
    <row r="225" spans="1:14" ht="15.75">
      <c r="A225" s="93" t="s">
        <v>0</v>
      </c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</row>
    <row r="226" spans="1:14" ht="15.75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</row>
    <row r="227" spans="1:14" ht="15.75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</row>
    <row r="228" spans="1:14" ht="15.75">
      <c r="A228" s="94" t="s">
        <v>1</v>
      </c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1:14" ht="15.75">
      <c r="A229" s="94" t="s">
        <v>2</v>
      </c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1:14" ht="16.5" thickBot="1">
      <c r="A230" s="95" t="s">
        <v>3</v>
      </c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</row>
    <row r="231" spans="1:14" ht="15.75">
      <c r="A231" s="96" t="s">
        <v>88</v>
      </c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</row>
    <row r="232" spans="1:14" ht="15.75">
      <c r="A232" s="96" t="s">
        <v>5</v>
      </c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</row>
    <row r="233" spans="1:14" ht="15.75">
      <c r="A233" s="91" t="s">
        <v>6</v>
      </c>
      <c r="B233" s="88" t="s">
        <v>7</v>
      </c>
      <c r="C233" s="88" t="s">
        <v>8</v>
      </c>
      <c r="D233" s="91" t="s">
        <v>9</v>
      </c>
      <c r="E233" s="91" t="s">
        <v>10</v>
      </c>
      <c r="F233" s="88" t="s">
        <v>11</v>
      </c>
      <c r="G233" s="88" t="s">
        <v>12</v>
      </c>
      <c r="H233" s="88" t="s">
        <v>13</v>
      </c>
      <c r="I233" s="88" t="s">
        <v>14</v>
      </c>
      <c r="J233" s="88" t="s">
        <v>15</v>
      </c>
      <c r="K233" s="90" t="s">
        <v>16</v>
      </c>
      <c r="L233" s="88" t="s">
        <v>17</v>
      </c>
      <c r="M233" s="88" t="s">
        <v>18</v>
      </c>
      <c r="N233" s="88" t="s">
        <v>19</v>
      </c>
    </row>
    <row r="234" spans="1:14" ht="15.75">
      <c r="A234" s="92"/>
      <c r="B234" s="88"/>
      <c r="C234" s="88"/>
      <c r="D234" s="91"/>
      <c r="E234" s="91"/>
      <c r="F234" s="88"/>
      <c r="G234" s="88"/>
      <c r="H234" s="88"/>
      <c r="I234" s="88"/>
      <c r="J234" s="88"/>
      <c r="K234" s="90"/>
      <c r="L234" s="88"/>
      <c r="M234" s="88"/>
      <c r="N234" s="88"/>
    </row>
    <row r="235" spans="1:14" ht="15.75">
      <c r="A235" s="75"/>
      <c r="B235" s="76"/>
      <c r="C235" s="72"/>
      <c r="D235" s="77"/>
      <c r="E235" s="74"/>
      <c r="F235" s="72"/>
      <c r="G235" s="72"/>
      <c r="H235" s="72"/>
      <c r="I235" s="72"/>
      <c r="J235" s="72"/>
      <c r="K235" s="73"/>
      <c r="L235" s="72"/>
      <c r="M235" s="72"/>
      <c r="N235" s="72"/>
    </row>
    <row r="236" spans="1:14" ht="15.75">
      <c r="A236" s="64">
        <v>1</v>
      </c>
      <c r="B236" s="71">
        <v>43251</v>
      </c>
      <c r="C236" s="66" t="s">
        <v>20</v>
      </c>
      <c r="D236" s="63" t="s">
        <v>21</v>
      </c>
      <c r="E236" s="6" t="s">
        <v>47</v>
      </c>
      <c r="F236" s="6">
        <v>212.5</v>
      </c>
      <c r="G236" s="6">
        <v>211.5</v>
      </c>
      <c r="H236" s="6">
        <v>213</v>
      </c>
      <c r="I236" s="6">
        <v>213.5</v>
      </c>
      <c r="J236" s="6">
        <v>214</v>
      </c>
      <c r="K236" s="5">
        <v>213</v>
      </c>
      <c r="L236" s="5">
        <v>5000</v>
      </c>
      <c r="M236" s="7">
        <f aca="true" t="shared" si="25" ref="M236:M243">IF(D236="BUY",(K236-F236)*(L236),(F236-K236)*(L236))</f>
        <v>2500</v>
      </c>
      <c r="N236" s="82">
        <f aca="true" t="shared" si="26" ref="N236:N243">M236/(L236)/F236%</f>
        <v>0.23529411764705882</v>
      </c>
    </row>
    <row r="237" spans="1:14" ht="15.75">
      <c r="A237" s="64">
        <v>2</v>
      </c>
      <c r="B237" s="71">
        <v>43250</v>
      </c>
      <c r="C237" s="66" t="s">
        <v>20</v>
      </c>
      <c r="D237" s="63" t="s">
        <v>21</v>
      </c>
      <c r="E237" s="6" t="s">
        <v>47</v>
      </c>
      <c r="F237" s="6">
        <v>208.5</v>
      </c>
      <c r="G237" s="6">
        <v>207.5</v>
      </c>
      <c r="H237" s="6">
        <v>209</v>
      </c>
      <c r="I237" s="6">
        <v>209.5</v>
      </c>
      <c r="J237" s="6">
        <v>210</v>
      </c>
      <c r="K237" s="5">
        <v>210</v>
      </c>
      <c r="L237" s="5">
        <v>5000</v>
      </c>
      <c r="M237" s="7">
        <f>IF(D237="BUY",(K237-F237)*(L237),(F237-K237)*(L237))</f>
        <v>7500</v>
      </c>
      <c r="N237" s="82">
        <f>M237/(L237)/F237%</f>
        <v>0.7194244604316546</v>
      </c>
    </row>
    <row r="238" spans="1:14" ht="15.75">
      <c r="A238" s="64">
        <v>3</v>
      </c>
      <c r="B238" s="71">
        <v>43249</v>
      </c>
      <c r="C238" s="66" t="s">
        <v>20</v>
      </c>
      <c r="D238" s="63" t="s">
        <v>21</v>
      </c>
      <c r="E238" s="6" t="s">
        <v>48</v>
      </c>
      <c r="F238" s="6">
        <v>4565</v>
      </c>
      <c r="G238" s="6">
        <v>4525</v>
      </c>
      <c r="H238" s="6">
        <v>4590</v>
      </c>
      <c r="I238" s="6">
        <v>4615</v>
      </c>
      <c r="J238" s="6">
        <v>4640</v>
      </c>
      <c r="K238" s="5">
        <v>4525</v>
      </c>
      <c r="L238" s="5">
        <v>100</v>
      </c>
      <c r="M238" s="7">
        <f t="shared" si="25"/>
        <v>-4000</v>
      </c>
      <c r="N238" s="82">
        <f t="shared" si="26"/>
        <v>-0.8762322015334064</v>
      </c>
    </row>
    <row r="239" spans="1:14" ht="15.75">
      <c r="A239" s="64">
        <v>4</v>
      </c>
      <c r="B239" s="71">
        <v>43244</v>
      </c>
      <c r="C239" s="66" t="s">
        <v>20</v>
      </c>
      <c r="D239" s="63" t="s">
        <v>21</v>
      </c>
      <c r="E239" s="6" t="s">
        <v>24</v>
      </c>
      <c r="F239" s="6">
        <v>170.5</v>
      </c>
      <c r="G239" s="6">
        <v>169.5</v>
      </c>
      <c r="H239" s="6">
        <v>171</v>
      </c>
      <c r="I239" s="6">
        <v>171.5</v>
      </c>
      <c r="J239" s="6">
        <v>172</v>
      </c>
      <c r="K239" s="5">
        <v>172</v>
      </c>
      <c r="L239" s="5">
        <v>5000</v>
      </c>
      <c r="M239" s="7">
        <f t="shared" si="25"/>
        <v>7500</v>
      </c>
      <c r="N239" s="82">
        <f t="shared" si="26"/>
        <v>0.8797653958944281</v>
      </c>
    </row>
    <row r="240" spans="1:14" ht="15.75">
      <c r="A240" s="64">
        <v>5</v>
      </c>
      <c r="B240" s="71">
        <v>43243</v>
      </c>
      <c r="C240" s="66" t="s">
        <v>20</v>
      </c>
      <c r="D240" s="63" t="s">
        <v>21</v>
      </c>
      <c r="E240" s="6" t="s">
        <v>24</v>
      </c>
      <c r="F240" s="6">
        <v>165.4</v>
      </c>
      <c r="G240" s="6">
        <v>164.4</v>
      </c>
      <c r="H240" s="6">
        <v>165.9</v>
      </c>
      <c r="I240" s="6">
        <v>166.4</v>
      </c>
      <c r="J240" s="6">
        <v>166.9</v>
      </c>
      <c r="K240" s="5">
        <v>166.9</v>
      </c>
      <c r="L240" s="5">
        <v>5000</v>
      </c>
      <c r="M240" s="7">
        <f t="shared" si="25"/>
        <v>7500</v>
      </c>
      <c r="N240" s="82">
        <f t="shared" si="26"/>
        <v>0.9068923821039903</v>
      </c>
    </row>
    <row r="241" spans="1:14" ht="15.75">
      <c r="A241" s="64">
        <v>6</v>
      </c>
      <c r="B241" s="71">
        <v>43243</v>
      </c>
      <c r="C241" s="66" t="s">
        <v>20</v>
      </c>
      <c r="D241" s="63" t="s">
        <v>21</v>
      </c>
      <c r="E241" s="6" t="s">
        <v>44</v>
      </c>
      <c r="F241" s="6">
        <v>30270</v>
      </c>
      <c r="G241" s="6">
        <v>30130</v>
      </c>
      <c r="H241" s="6">
        <v>30310</v>
      </c>
      <c r="I241" s="6">
        <v>30350</v>
      </c>
      <c r="J241" s="6">
        <v>30390</v>
      </c>
      <c r="K241" s="5">
        <v>30350</v>
      </c>
      <c r="L241" s="5">
        <v>100</v>
      </c>
      <c r="M241" s="7">
        <f t="shared" si="25"/>
        <v>8000</v>
      </c>
      <c r="N241" s="82">
        <f t="shared" si="26"/>
        <v>0.26428807400066073</v>
      </c>
    </row>
    <row r="242" spans="1:14" ht="15.75">
      <c r="A242" s="64">
        <v>7</v>
      </c>
      <c r="B242" s="71">
        <v>43242</v>
      </c>
      <c r="C242" s="66" t="s">
        <v>20</v>
      </c>
      <c r="D242" s="63" t="s">
        <v>21</v>
      </c>
      <c r="E242" s="6" t="s">
        <v>24</v>
      </c>
      <c r="F242" s="6">
        <v>165.4</v>
      </c>
      <c r="G242" s="6">
        <v>164.4</v>
      </c>
      <c r="H242" s="6">
        <v>165.9</v>
      </c>
      <c r="I242" s="6">
        <v>166.4</v>
      </c>
      <c r="J242" s="6">
        <v>166.9</v>
      </c>
      <c r="K242" s="5">
        <v>166.9</v>
      </c>
      <c r="L242" s="5">
        <v>5000</v>
      </c>
      <c r="M242" s="7">
        <f t="shared" si="25"/>
        <v>7500</v>
      </c>
      <c r="N242" s="82">
        <f t="shared" si="26"/>
        <v>0.9068923821039903</v>
      </c>
    </row>
    <row r="243" spans="1:14" ht="15.75">
      <c r="A243" s="64">
        <v>8</v>
      </c>
      <c r="B243" s="71">
        <v>43242</v>
      </c>
      <c r="C243" s="66" t="s">
        <v>20</v>
      </c>
      <c r="D243" s="63" t="s">
        <v>21</v>
      </c>
      <c r="E243" s="6" t="s">
        <v>44</v>
      </c>
      <c r="F243" s="6">
        <v>30135</v>
      </c>
      <c r="G243" s="6">
        <v>30055</v>
      </c>
      <c r="H243" s="6">
        <v>30175</v>
      </c>
      <c r="I243" s="6">
        <v>30215</v>
      </c>
      <c r="J243" s="6">
        <v>30255</v>
      </c>
      <c r="K243" s="5">
        <v>30215</v>
      </c>
      <c r="L243" s="5">
        <v>100</v>
      </c>
      <c r="M243" s="7">
        <f t="shared" si="25"/>
        <v>8000</v>
      </c>
      <c r="N243" s="82">
        <f t="shared" si="26"/>
        <v>0.2654720424755268</v>
      </c>
    </row>
    <row r="244" spans="1:14" ht="15.75">
      <c r="A244" s="64">
        <v>9</v>
      </c>
      <c r="B244" s="71">
        <v>43241</v>
      </c>
      <c r="C244" s="66" t="s">
        <v>20</v>
      </c>
      <c r="D244" s="63" t="s">
        <v>21</v>
      </c>
      <c r="E244" s="6" t="s">
        <v>46</v>
      </c>
      <c r="F244" s="6">
        <v>169</v>
      </c>
      <c r="G244" s="6">
        <v>165</v>
      </c>
      <c r="H244" s="6">
        <v>171.5</v>
      </c>
      <c r="I244" s="6">
        <v>174</v>
      </c>
      <c r="J244" s="6">
        <v>176.5</v>
      </c>
      <c r="K244" s="5">
        <v>171.5</v>
      </c>
      <c r="L244" s="5">
        <v>1000</v>
      </c>
      <c r="M244" s="7">
        <f aca="true" t="shared" si="27" ref="M244:M249">IF(D244="BUY",(K244-F244)*(L244),(F244-K244)*(L244))</f>
        <v>2500</v>
      </c>
      <c r="N244" s="82">
        <f aca="true" t="shared" si="28" ref="N244:N249">M244/(L244)/F244%</f>
        <v>1.4792899408284024</v>
      </c>
    </row>
    <row r="245" spans="1:14" ht="15.75">
      <c r="A245" s="64">
        <v>10</v>
      </c>
      <c r="B245" s="71">
        <v>43241</v>
      </c>
      <c r="C245" s="66" t="s">
        <v>20</v>
      </c>
      <c r="D245" s="63" t="s">
        <v>21</v>
      </c>
      <c r="E245" s="6" t="s">
        <v>24</v>
      </c>
      <c r="F245" s="6">
        <v>160.8</v>
      </c>
      <c r="G245" s="6">
        <v>159.8</v>
      </c>
      <c r="H245" s="6">
        <v>161.3</v>
      </c>
      <c r="I245" s="6">
        <v>161.8</v>
      </c>
      <c r="J245" s="6">
        <v>162.3</v>
      </c>
      <c r="K245" s="5">
        <v>161.3</v>
      </c>
      <c r="L245" s="5">
        <v>5000</v>
      </c>
      <c r="M245" s="7">
        <f t="shared" si="27"/>
        <v>2500</v>
      </c>
      <c r="N245" s="82">
        <f t="shared" si="28"/>
        <v>0.31094527363184077</v>
      </c>
    </row>
    <row r="246" spans="1:14" ht="15.75">
      <c r="A246" s="64">
        <v>11</v>
      </c>
      <c r="B246" s="71">
        <v>43237</v>
      </c>
      <c r="C246" s="66" t="s">
        <v>20</v>
      </c>
      <c r="D246" s="63" t="s">
        <v>23</v>
      </c>
      <c r="E246" s="6" t="s">
        <v>44</v>
      </c>
      <c r="F246" s="6">
        <v>30928</v>
      </c>
      <c r="G246" s="6">
        <v>31010</v>
      </c>
      <c r="H246" s="6">
        <v>30885</v>
      </c>
      <c r="I246" s="6">
        <v>30840</v>
      </c>
      <c r="J246" s="6">
        <v>30800</v>
      </c>
      <c r="K246" s="5">
        <v>30885</v>
      </c>
      <c r="L246" s="5">
        <v>100</v>
      </c>
      <c r="M246" s="7">
        <f t="shared" si="27"/>
        <v>4300</v>
      </c>
      <c r="N246" s="82">
        <f t="shared" si="28"/>
        <v>0.13903259182617694</v>
      </c>
    </row>
    <row r="247" spans="1:14" ht="15.75">
      <c r="A247" s="64">
        <v>12</v>
      </c>
      <c r="B247" s="71">
        <v>43237</v>
      </c>
      <c r="C247" s="66" t="s">
        <v>20</v>
      </c>
      <c r="D247" s="63" t="s">
        <v>23</v>
      </c>
      <c r="E247" s="6" t="s">
        <v>24</v>
      </c>
      <c r="F247" s="6">
        <v>158</v>
      </c>
      <c r="G247" s="6">
        <v>159</v>
      </c>
      <c r="H247" s="6">
        <v>157.5</v>
      </c>
      <c r="I247" s="6">
        <v>157</v>
      </c>
      <c r="J247" s="6">
        <v>156.5</v>
      </c>
      <c r="K247" s="5">
        <v>157.5</v>
      </c>
      <c r="L247" s="5">
        <v>5000</v>
      </c>
      <c r="M247" s="7">
        <f t="shared" si="27"/>
        <v>2500</v>
      </c>
      <c r="N247" s="82">
        <f t="shared" si="28"/>
        <v>0.3164556962025316</v>
      </c>
    </row>
    <row r="248" spans="1:14" ht="15.75">
      <c r="A248" s="64">
        <v>13</v>
      </c>
      <c r="B248" s="71">
        <v>43237</v>
      </c>
      <c r="C248" s="66" t="s">
        <v>20</v>
      </c>
      <c r="D248" s="63" t="s">
        <v>21</v>
      </c>
      <c r="E248" s="6" t="s">
        <v>48</v>
      </c>
      <c r="F248" s="6">
        <v>4860</v>
      </c>
      <c r="G248" s="6">
        <v>4820</v>
      </c>
      <c r="H248" s="6">
        <v>4885</v>
      </c>
      <c r="I248" s="6">
        <v>4905</v>
      </c>
      <c r="J248" s="6">
        <v>4930</v>
      </c>
      <c r="K248" s="5">
        <v>4885</v>
      </c>
      <c r="L248" s="5">
        <v>100</v>
      </c>
      <c r="M248" s="7">
        <f t="shared" si="27"/>
        <v>2500</v>
      </c>
      <c r="N248" s="82">
        <f t="shared" si="28"/>
        <v>0.51440329218107</v>
      </c>
    </row>
    <row r="249" spans="1:14" ht="15.75">
      <c r="A249" s="64">
        <v>14</v>
      </c>
      <c r="B249" s="71">
        <v>43236</v>
      </c>
      <c r="C249" s="66" t="s">
        <v>20</v>
      </c>
      <c r="D249" s="63" t="s">
        <v>23</v>
      </c>
      <c r="E249" s="6" t="s">
        <v>44</v>
      </c>
      <c r="F249" s="6">
        <v>31040</v>
      </c>
      <c r="G249" s="6">
        <v>31110</v>
      </c>
      <c r="H249" s="6">
        <v>31000</v>
      </c>
      <c r="I249" s="6">
        <v>30960</v>
      </c>
      <c r="J249" s="6">
        <v>30920</v>
      </c>
      <c r="K249" s="5">
        <v>30960</v>
      </c>
      <c r="L249" s="5">
        <v>100</v>
      </c>
      <c r="M249" s="7">
        <f t="shared" si="27"/>
        <v>8000</v>
      </c>
      <c r="N249" s="82">
        <f t="shared" si="28"/>
        <v>0.2577319587628866</v>
      </c>
    </row>
    <row r="250" spans="1:14" ht="15.75">
      <c r="A250" s="64">
        <v>15</v>
      </c>
      <c r="B250" s="71">
        <v>43235</v>
      </c>
      <c r="C250" s="66" t="s">
        <v>20</v>
      </c>
      <c r="D250" s="63" t="s">
        <v>21</v>
      </c>
      <c r="E250" s="6" t="s">
        <v>47</v>
      </c>
      <c r="F250" s="6">
        <v>208.1</v>
      </c>
      <c r="G250" s="6">
        <v>207.1</v>
      </c>
      <c r="H250" s="6">
        <v>208.6</v>
      </c>
      <c r="I250" s="6">
        <v>209.1</v>
      </c>
      <c r="J250" s="6">
        <v>209.6</v>
      </c>
      <c r="K250" s="5">
        <v>209.1</v>
      </c>
      <c r="L250" s="5">
        <v>5000</v>
      </c>
      <c r="M250" s="7">
        <f aca="true" t="shared" si="29" ref="M250:M257">IF(D250="BUY",(K250-F250)*(L250),(F250-K250)*(L250))</f>
        <v>5000</v>
      </c>
      <c r="N250" s="82">
        <f aca="true" t="shared" si="30" ref="N250:N257">M250/(L250)/F250%</f>
        <v>0.48053820278712156</v>
      </c>
    </row>
    <row r="251" spans="1:14" ht="15.75">
      <c r="A251" s="64">
        <v>16</v>
      </c>
      <c r="B251" s="71">
        <v>43235</v>
      </c>
      <c r="C251" s="66" t="s">
        <v>20</v>
      </c>
      <c r="D251" s="63" t="s">
        <v>21</v>
      </c>
      <c r="E251" s="6" t="s">
        <v>45</v>
      </c>
      <c r="F251" s="6">
        <v>980</v>
      </c>
      <c r="G251" s="6">
        <v>962</v>
      </c>
      <c r="H251" s="6">
        <v>990</v>
      </c>
      <c r="I251" s="6">
        <v>1000</v>
      </c>
      <c r="J251" s="6">
        <v>1010</v>
      </c>
      <c r="K251" s="5">
        <v>990</v>
      </c>
      <c r="L251" s="5">
        <v>250</v>
      </c>
      <c r="M251" s="7">
        <f t="shared" si="29"/>
        <v>2500</v>
      </c>
      <c r="N251" s="82">
        <f t="shared" si="30"/>
        <v>1.0204081632653061</v>
      </c>
    </row>
    <row r="252" spans="1:14" ht="15.75">
      <c r="A252" s="64">
        <v>17</v>
      </c>
      <c r="B252" s="71">
        <v>43234</v>
      </c>
      <c r="C252" s="66" t="s">
        <v>20</v>
      </c>
      <c r="D252" s="63" t="s">
        <v>21</v>
      </c>
      <c r="E252" s="6" t="s">
        <v>44</v>
      </c>
      <c r="F252" s="6">
        <v>31490</v>
      </c>
      <c r="G252" s="6">
        <v>31410</v>
      </c>
      <c r="H252" s="6">
        <v>31530</v>
      </c>
      <c r="I252" s="6">
        <v>31570</v>
      </c>
      <c r="J252" s="6">
        <v>31610</v>
      </c>
      <c r="K252" s="5">
        <v>31530</v>
      </c>
      <c r="L252" s="5">
        <v>100</v>
      </c>
      <c r="M252" s="7">
        <f t="shared" si="29"/>
        <v>4000</v>
      </c>
      <c r="N252" s="82">
        <f t="shared" si="30"/>
        <v>0.12702445220704986</v>
      </c>
    </row>
    <row r="253" spans="1:14" ht="15.75">
      <c r="A253" s="64">
        <v>18</v>
      </c>
      <c r="B253" s="71">
        <v>43234</v>
      </c>
      <c r="C253" s="66" t="s">
        <v>20</v>
      </c>
      <c r="D253" s="63" t="s">
        <v>23</v>
      </c>
      <c r="E253" s="6" t="s">
        <v>47</v>
      </c>
      <c r="F253" s="6">
        <v>206.5</v>
      </c>
      <c r="G253" s="6">
        <v>207.5</v>
      </c>
      <c r="H253" s="6">
        <v>206</v>
      </c>
      <c r="I253" s="6">
        <v>205.5</v>
      </c>
      <c r="J253" s="6">
        <v>205</v>
      </c>
      <c r="K253" s="5">
        <v>206</v>
      </c>
      <c r="L253" s="5">
        <v>2500</v>
      </c>
      <c r="M253" s="7">
        <f t="shared" si="29"/>
        <v>1250</v>
      </c>
      <c r="N253" s="82">
        <f t="shared" si="30"/>
        <v>0.24213075060532688</v>
      </c>
    </row>
    <row r="254" spans="1:14" ht="15.75">
      <c r="A254" s="64">
        <v>19</v>
      </c>
      <c r="B254" s="71">
        <v>43231</v>
      </c>
      <c r="C254" s="66" t="s">
        <v>20</v>
      </c>
      <c r="D254" s="63" t="s">
        <v>21</v>
      </c>
      <c r="E254" s="6" t="s">
        <v>48</v>
      </c>
      <c r="F254" s="6">
        <v>4810</v>
      </c>
      <c r="G254" s="6">
        <v>4770</v>
      </c>
      <c r="H254" s="6">
        <v>4835</v>
      </c>
      <c r="I254" s="6">
        <v>4860</v>
      </c>
      <c r="J254" s="6">
        <v>4885</v>
      </c>
      <c r="K254" s="5">
        <v>4810</v>
      </c>
      <c r="L254" s="5">
        <v>100</v>
      </c>
      <c r="M254" s="7">
        <f t="shared" si="29"/>
        <v>0</v>
      </c>
      <c r="N254" s="82">
        <f t="shared" si="30"/>
        <v>0</v>
      </c>
    </row>
    <row r="255" spans="1:14" ht="15.75">
      <c r="A255" s="64">
        <v>20</v>
      </c>
      <c r="B255" s="71">
        <v>43231</v>
      </c>
      <c r="C255" s="66" t="s">
        <v>20</v>
      </c>
      <c r="D255" s="63" t="s">
        <v>21</v>
      </c>
      <c r="E255" s="6" t="s">
        <v>44</v>
      </c>
      <c r="F255" s="6">
        <v>31530</v>
      </c>
      <c r="G255" s="6">
        <v>31450</v>
      </c>
      <c r="H255" s="6">
        <v>31570</v>
      </c>
      <c r="I255" s="6">
        <v>31610</v>
      </c>
      <c r="J255" s="6">
        <v>31650</v>
      </c>
      <c r="K255" s="5">
        <v>31570</v>
      </c>
      <c r="L255" s="5">
        <v>100</v>
      </c>
      <c r="M255" s="7">
        <f t="shared" si="29"/>
        <v>4000</v>
      </c>
      <c r="N255" s="82">
        <f t="shared" si="30"/>
        <v>0.12686330478908975</v>
      </c>
    </row>
    <row r="256" spans="1:14" ht="15.75">
      <c r="A256" s="64">
        <v>21</v>
      </c>
      <c r="B256" s="71">
        <v>43230</v>
      </c>
      <c r="C256" s="66" t="s">
        <v>20</v>
      </c>
      <c r="D256" s="63" t="s">
        <v>21</v>
      </c>
      <c r="E256" s="6" t="s">
        <v>47</v>
      </c>
      <c r="F256" s="6">
        <v>208.6</v>
      </c>
      <c r="G256" s="6">
        <v>207.6</v>
      </c>
      <c r="H256" s="6">
        <v>209.1</v>
      </c>
      <c r="I256" s="6">
        <v>209.6</v>
      </c>
      <c r="J256" s="6">
        <v>210.1</v>
      </c>
      <c r="K256" s="5">
        <v>209.1</v>
      </c>
      <c r="L256" s="5">
        <v>5000</v>
      </c>
      <c r="M256" s="7">
        <f t="shared" si="29"/>
        <v>2500</v>
      </c>
      <c r="N256" s="82">
        <f t="shared" si="30"/>
        <v>0.23969319271332695</v>
      </c>
    </row>
    <row r="257" spans="1:14" ht="15.75">
      <c r="A257" s="64">
        <v>22</v>
      </c>
      <c r="B257" s="71">
        <v>43230</v>
      </c>
      <c r="C257" s="66" t="s">
        <v>20</v>
      </c>
      <c r="D257" s="63" t="s">
        <v>21</v>
      </c>
      <c r="E257" s="6" t="s">
        <v>44</v>
      </c>
      <c r="F257" s="6">
        <v>31390</v>
      </c>
      <c r="G257" s="6">
        <v>31310</v>
      </c>
      <c r="H257" s="6">
        <v>31430</v>
      </c>
      <c r="I257" s="6">
        <v>31470</v>
      </c>
      <c r="J257" s="6">
        <v>31510</v>
      </c>
      <c r="K257" s="5">
        <v>31510</v>
      </c>
      <c r="L257" s="5">
        <v>100</v>
      </c>
      <c r="M257" s="7">
        <f t="shared" si="29"/>
        <v>12000</v>
      </c>
      <c r="N257" s="82">
        <f t="shared" si="30"/>
        <v>0.38228735266008285</v>
      </c>
    </row>
    <row r="258" spans="1:14" ht="15.75">
      <c r="A258" s="64">
        <v>23</v>
      </c>
      <c r="B258" s="71">
        <v>43229</v>
      </c>
      <c r="C258" s="66" t="s">
        <v>20</v>
      </c>
      <c r="D258" s="63" t="s">
        <v>21</v>
      </c>
      <c r="E258" s="6" t="s">
        <v>48</v>
      </c>
      <c r="F258" s="6">
        <v>4770</v>
      </c>
      <c r="G258" s="6">
        <v>4730</v>
      </c>
      <c r="H258" s="6">
        <v>4795</v>
      </c>
      <c r="I258" s="6">
        <v>4820</v>
      </c>
      <c r="J258" s="6">
        <v>4845</v>
      </c>
      <c r="K258" s="5">
        <v>4820</v>
      </c>
      <c r="L258" s="5">
        <v>100</v>
      </c>
      <c r="M258" s="7">
        <f aca="true" t="shared" si="31" ref="M258:M263">IF(D258="BUY",(K258-F258)*(L258),(F258-K258)*(L258))</f>
        <v>5000</v>
      </c>
      <c r="N258" s="82">
        <f aca="true" t="shared" si="32" ref="N258:N263">M258/(L258)/F258%</f>
        <v>1.0482180293501047</v>
      </c>
    </row>
    <row r="259" spans="1:14" ht="15.75">
      <c r="A259" s="64">
        <v>24</v>
      </c>
      <c r="B259" s="71">
        <v>43229</v>
      </c>
      <c r="C259" s="66" t="s">
        <v>20</v>
      </c>
      <c r="D259" s="63" t="s">
        <v>23</v>
      </c>
      <c r="E259" s="6" t="s">
        <v>24</v>
      </c>
      <c r="F259" s="6">
        <v>155</v>
      </c>
      <c r="G259" s="6">
        <v>156</v>
      </c>
      <c r="H259" s="6">
        <v>154.5</v>
      </c>
      <c r="I259" s="6">
        <v>154</v>
      </c>
      <c r="J259" s="6">
        <v>153.5</v>
      </c>
      <c r="K259" s="5">
        <v>154.5</v>
      </c>
      <c r="L259" s="5">
        <v>5000</v>
      </c>
      <c r="M259" s="7">
        <f t="shared" si="31"/>
        <v>2500</v>
      </c>
      <c r="N259" s="82">
        <f t="shared" si="32"/>
        <v>0.3225806451612903</v>
      </c>
    </row>
    <row r="260" spans="1:14" ht="15.75">
      <c r="A260" s="64">
        <v>25</v>
      </c>
      <c r="B260" s="71">
        <v>43228</v>
      </c>
      <c r="C260" s="66" t="s">
        <v>20</v>
      </c>
      <c r="D260" s="63" t="s">
        <v>23</v>
      </c>
      <c r="E260" s="6" t="s">
        <v>47</v>
      </c>
      <c r="F260" s="6">
        <v>206.4</v>
      </c>
      <c r="G260" s="6">
        <v>207.4</v>
      </c>
      <c r="H260" s="6">
        <v>205.9</v>
      </c>
      <c r="I260" s="6">
        <v>205.4</v>
      </c>
      <c r="J260" s="6">
        <v>204.9</v>
      </c>
      <c r="K260" s="5">
        <v>205.4</v>
      </c>
      <c r="L260" s="5">
        <v>5000</v>
      </c>
      <c r="M260" s="7">
        <f t="shared" si="31"/>
        <v>5000</v>
      </c>
      <c r="N260" s="82">
        <f t="shared" si="32"/>
        <v>0.4844961240310077</v>
      </c>
    </row>
    <row r="261" spans="1:14" ht="15.75">
      <c r="A261" s="64">
        <v>26</v>
      </c>
      <c r="B261" s="71">
        <v>43228</v>
      </c>
      <c r="C261" s="66" t="s">
        <v>20</v>
      </c>
      <c r="D261" s="63" t="s">
        <v>23</v>
      </c>
      <c r="E261" s="6" t="s">
        <v>46</v>
      </c>
      <c r="F261" s="6">
        <v>453</v>
      </c>
      <c r="G261" s="6">
        <v>458</v>
      </c>
      <c r="H261" s="6">
        <v>450.5</v>
      </c>
      <c r="I261" s="6">
        <v>448</v>
      </c>
      <c r="J261" s="6">
        <v>445.5</v>
      </c>
      <c r="K261" s="5">
        <v>450.5</v>
      </c>
      <c r="L261" s="5">
        <v>1000</v>
      </c>
      <c r="M261" s="7">
        <f t="shared" si="31"/>
        <v>2500</v>
      </c>
      <c r="N261" s="82">
        <f t="shared" si="32"/>
        <v>0.5518763796909492</v>
      </c>
    </row>
    <row r="262" spans="1:14" ht="15.75">
      <c r="A262" s="64">
        <v>27</v>
      </c>
      <c r="B262" s="71">
        <v>43225</v>
      </c>
      <c r="C262" s="66" t="s">
        <v>20</v>
      </c>
      <c r="D262" s="63" t="s">
        <v>21</v>
      </c>
      <c r="E262" s="6" t="s">
        <v>48</v>
      </c>
      <c r="F262" s="6">
        <v>4740</v>
      </c>
      <c r="G262" s="6">
        <v>4700</v>
      </c>
      <c r="H262" s="6">
        <v>4765</v>
      </c>
      <c r="I262" s="6">
        <v>4790</v>
      </c>
      <c r="J262" s="6">
        <v>4815</v>
      </c>
      <c r="K262" s="5">
        <v>4765</v>
      </c>
      <c r="L262" s="5">
        <v>100</v>
      </c>
      <c r="M262" s="7">
        <f t="shared" si="31"/>
        <v>2500</v>
      </c>
      <c r="N262" s="82">
        <f t="shared" si="32"/>
        <v>0.5274261603375527</v>
      </c>
    </row>
    <row r="263" spans="1:14" ht="15.75">
      <c r="A263" s="64">
        <v>28</v>
      </c>
      <c r="B263" s="71">
        <v>43225</v>
      </c>
      <c r="C263" s="66" t="s">
        <v>20</v>
      </c>
      <c r="D263" s="63" t="s">
        <v>21</v>
      </c>
      <c r="E263" s="6" t="s">
        <v>47</v>
      </c>
      <c r="F263" s="6">
        <v>207.5</v>
      </c>
      <c r="G263" s="6">
        <v>206.5</v>
      </c>
      <c r="H263" s="6">
        <v>208</v>
      </c>
      <c r="I263" s="6">
        <v>208.5</v>
      </c>
      <c r="J263" s="6">
        <v>209</v>
      </c>
      <c r="K263" s="5">
        <v>208</v>
      </c>
      <c r="L263" s="5">
        <v>5000</v>
      </c>
      <c r="M263" s="7">
        <f t="shared" si="31"/>
        <v>2500</v>
      </c>
      <c r="N263" s="82">
        <f t="shared" si="32"/>
        <v>0.24096385542168672</v>
      </c>
    </row>
    <row r="264" spans="1:14" ht="15.75">
      <c r="A264" s="64">
        <v>29</v>
      </c>
      <c r="B264" s="71">
        <v>43224</v>
      </c>
      <c r="C264" s="66" t="s">
        <v>20</v>
      </c>
      <c r="D264" s="63" t="s">
        <v>21</v>
      </c>
      <c r="E264" s="6" t="s">
        <v>48</v>
      </c>
      <c r="F264" s="6">
        <v>4575</v>
      </c>
      <c r="G264" s="6">
        <v>4535</v>
      </c>
      <c r="H264" s="6">
        <v>4600</v>
      </c>
      <c r="I264" s="6">
        <v>4525</v>
      </c>
      <c r="J264" s="6">
        <v>4650</v>
      </c>
      <c r="K264" s="5">
        <v>4600</v>
      </c>
      <c r="L264" s="5">
        <v>100</v>
      </c>
      <c r="M264" s="7">
        <f aca="true" t="shared" si="33" ref="M264:M269">IF(D264="BUY",(K264-F264)*(L264),(F264-K264)*(L264))</f>
        <v>2500</v>
      </c>
      <c r="N264" s="82">
        <f aca="true" t="shared" si="34" ref="N264:N269">M264/(L264)/F264%</f>
        <v>0.546448087431694</v>
      </c>
    </row>
    <row r="265" spans="1:14" ht="15.75">
      <c r="A265" s="64">
        <v>30</v>
      </c>
      <c r="B265" s="71">
        <v>43223</v>
      </c>
      <c r="C265" s="66" t="s">
        <v>20</v>
      </c>
      <c r="D265" s="63" t="s">
        <v>21</v>
      </c>
      <c r="E265" s="6" t="s">
        <v>48</v>
      </c>
      <c r="F265" s="6">
        <v>4535</v>
      </c>
      <c r="G265" s="6">
        <v>4395</v>
      </c>
      <c r="H265" s="6">
        <v>4560</v>
      </c>
      <c r="I265" s="6">
        <v>4585</v>
      </c>
      <c r="J265" s="6">
        <v>4610</v>
      </c>
      <c r="K265" s="5">
        <v>4560</v>
      </c>
      <c r="L265" s="5">
        <v>100</v>
      </c>
      <c r="M265" s="7">
        <f t="shared" si="33"/>
        <v>2500</v>
      </c>
      <c r="N265" s="82">
        <f t="shared" si="34"/>
        <v>0.5512679162072767</v>
      </c>
    </row>
    <row r="266" spans="1:14" ht="15.75">
      <c r="A266" s="64">
        <v>31</v>
      </c>
      <c r="B266" s="71">
        <v>43223</v>
      </c>
      <c r="C266" s="66" t="s">
        <v>20</v>
      </c>
      <c r="D266" s="63" t="s">
        <v>23</v>
      </c>
      <c r="E266" s="6" t="s">
        <v>47</v>
      </c>
      <c r="F266" s="6">
        <v>204</v>
      </c>
      <c r="G266" s="6">
        <v>205</v>
      </c>
      <c r="H266" s="6">
        <v>203.5</v>
      </c>
      <c r="I266" s="6">
        <v>203</v>
      </c>
      <c r="J266" s="6">
        <v>202.5</v>
      </c>
      <c r="K266" s="5">
        <v>203.5</v>
      </c>
      <c r="L266" s="5">
        <v>5000</v>
      </c>
      <c r="M266" s="7">
        <f t="shared" si="33"/>
        <v>2500</v>
      </c>
      <c r="N266" s="82">
        <f t="shared" si="34"/>
        <v>0.24509803921568626</v>
      </c>
    </row>
    <row r="267" spans="1:14" ht="15.75">
      <c r="A267" s="64">
        <v>32</v>
      </c>
      <c r="B267" s="71">
        <v>43223</v>
      </c>
      <c r="C267" s="66" t="s">
        <v>20</v>
      </c>
      <c r="D267" s="63" t="s">
        <v>23</v>
      </c>
      <c r="E267" s="6" t="s">
        <v>24</v>
      </c>
      <c r="F267" s="6">
        <v>152</v>
      </c>
      <c r="G267" s="6">
        <v>153</v>
      </c>
      <c r="H267" s="6">
        <v>151.5</v>
      </c>
      <c r="I267" s="6">
        <v>151</v>
      </c>
      <c r="J267" s="6">
        <v>150.5</v>
      </c>
      <c r="K267" s="5">
        <v>150.5</v>
      </c>
      <c r="L267" s="5">
        <v>5000</v>
      </c>
      <c r="M267" s="7">
        <f t="shared" si="33"/>
        <v>7500</v>
      </c>
      <c r="N267" s="82">
        <f t="shared" si="34"/>
        <v>0.9868421052631579</v>
      </c>
    </row>
    <row r="268" spans="1:14" ht="15.75">
      <c r="A268" s="64">
        <v>33</v>
      </c>
      <c r="B268" s="71">
        <v>43222</v>
      </c>
      <c r="C268" s="66" t="s">
        <v>20</v>
      </c>
      <c r="D268" s="63" t="s">
        <v>23</v>
      </c>
      <c r="E268" s="6" t="s">
        <v>47</v>
      </c>
      <c r="F268" s="6">
        <v>206.5</v>
      </c>
      <c r="G268" s="6">
        <v>207.5</v>
      </c>
      <c r="H268" s="6">
        <v>206</v>
      </c>
      <c r="I268" s="6">
        <v>205.5</v>
      </c>
      <c r="J268" s="6">
        <v>205</v>
      </c>
      <c r="K268" s="5">
        <v>205.5</v>
      </c>
      <c r="L268" s="5">
        <v>5000</v>
      </c>
      <c r="M268" s="7">
        <f t="shared" si="33"/>
        <v>5000</v>
      </c>
      <c r="N268" s="82">
        <f t="shared" si="34"/>
        <v>0.48426150121065376</v>
      </c>
    </row>
    <row r="269" spans="1:14" ht="15.75">
      <c r="A269" s="64">
        <v>34</v>
      </c>
      <c r="B269" s="71">
        <v>43222</v>
      </c>
      <c r="C269" s="66" t="s">
        <v>20</v>
      </c>
      <c r="D269" s="63" t="s">
        <v>21</v>
      </c>
      <c r="E269" s="6" t="s">
        <v>50</v>
      </c>
      <c r="F269" s="6">
        <v>152</v>
      </c>
      <c r="G269" s="6">
        <v>151</v>
      </c>
      <c r="H269" s="6">
        <v>152.5</v>
      </c>
      <c r="I269" s="6">
        <v>153</v>
      </c>
      <c r="J269" s="6">
        <v>153.5</v>
      </c>
      <c r="K269" s="5">
        <v>152.5</v>
      </c>
      <c r="L269" s="5">
        <v>5000</v>
      </c>
      <c r="M269" s="7">
        <f t="shared" si="33"/>
        <v>2500</v>
      </c>
      <c r="N269" s="69">
        <f t="shared" si="34"/>
        <v>0.32894736842105265</v>
      </c>
    </row>
    <row r="270" ht="15.75">
      <c r="A270" s="64"/>
    </row>
    <row r="271" spans="1:12" ht="15.75">
      <c r="A271" s="9" t="s">
        <v>25</v>
      </c>
      <c r="B271" s="10"/>
      <c r="C271" s="11"/>
      <c r="D271" s="12"/>
      <c r="E271" s="13"/>
      <c r="F271" s="13"/>
      <c r="G271" s="14"/>
      <c r="H271" s="15"/>
      <c r="I271" s="15"/>
      <c r="J271" s="15"/>
      <c r="K271" s="16"/>
      <c r="L271" s="17"/>
    </row>
    <row r="272" spans="1:12" ht="15.75">
      <c r="A272" s="9" t="s">
        <v>26</v>
      </c>
      <c r="B272" s="19"/>
      <c r="C272" s="11"/>
      <c r="D272" s="12"/>
      <c r="E272" s="13"/>
      <c r="F272" s="13"/>
      <c r="G272" s="14"/>
      <c r="H272" s="13"/>
      <c r="I272" s="13"/>
      <c r="J272" s="13"/>
      <c r="K272" s="16"/>
      <c r="L272" s="17"/>
    </row>
    <row r="273" spans="1:11" ht="15.75">
      <c r="A273" s="9" t="s">
        <v>26</v>
      </c>
      <c r="B273" s="19"/>
      <c r="C273" s="20"/>
      <c r="D273" s="21"/>
      <c r="E273" s="22"/>
      <c r="F273" s="22"/>
      <c r="G273" s="23"/>
      <c r="H273" s="22"/>
      <c r="I273" s="22"/>
      <c r="J273" s="22"/>
      <c r="K273" s="22"/>
    </row>
    <row r="274" spans="1:13" ht="16.5" thickBot="1">
      <c r="A274" s="58"/>
      <c r="B274" s="59"/>
      <c r="C274" s="22"/>
      <c r="D274" s="22"/>
      <c r="E274" s="22"/>
      <c r="F274" s="25"/>
      <c r="G274" s="26"/>
      <c r="H274" s="27" t="s">
        <v>27</v>
      </c>
      <c r="I274" s="27"/>
      <c r="J274" s="25"/>
      <c r="K274" s="25"/>
      <c r="L274" s="17"/>
      <c r="M274" s="17"/>
    </row>
    <row r="275" spans="1:12" ht="15.75">
      <c r="A275" s="58"/>
      <c r="B275" s="59"/>
      <c r="C275" s="89" t="s">
        <v>28</v>
      </c>
      <c r="D275" s="89"/>
      <c r="E275" s="29">
        <v>34</v>
      </c>
      <c r="F275" s="30">
        <f>F276+F277+F278+F279+F280+F281</f>
        <v>99.99999999999999</v>
      </c>
      <c r="G275" s="31">
        <v>34</v>
      </c>
      <c r="H275" s="32">
        <f>G276/G275%</f>
        <v>94.11764705882352</v>
      </c>
      <c r="I275" s="32"/>
      <c r="J275" s="25"/>
      <c r="K275" s="25"/>
      <c r="L275" s="84"/>
    </row>
    <row r="276" spans="1:13" ht="15.75">
      <c r="A276" s="58"/>
      <c r="B276" s="59"/>
      <c r="C276" s="86" t="s">
        <v>29</v>
      </c>
      <c r="D276" s="86"/>
      <c r="E276" s="33">
        <v>32</v>
      </c>
      <c r="F276" s="34">
        <f>(E276/E275)*100</f>
        <v>94.11764705882352</v>
      </c>
      <c r="G276" s="31">
        <v>32</v>
      </c>
      <c r="H276" s="28"/>
      <c r="I276" s="28"/>
      <c r="J276" s="25"/>
      <c r="K276" s="25"/>
      <c r="L276" s="84"/>
      <c r="M276" s="60"/>
    </row>
    <row r="277" spans="1:12" ht="15.75">
      <c r="A277" s="58"/>
      <c r="B277" s="59"/>
      <c r="C277" s="86" t="s">
        <v>31</v>
      </c>
      <c r="D277" s="86"/>
      <c r="E277" s="33">
        <v>0</v>
      </c>
      <c r="F277" s="34">
        <f>(E277/E275)*100</f>
        <v>0</v>
      </c>
      <c r="G277" s="36"/>
      <c r="H277" s="31"/>
      <c r="I277" s="31"/>
      <c r="J277" s="25"/>
      <c r="L277" s="84"/>
    </row>
    <row r="278" spans="1:14" ht="15.75">
      <c r="A278" s="58"/>
      <c r="B278" s="59"/>
      <c r="C278" s="86" t="s">
        <v>32</v>
      </c>
      <c r="D278" s="86"/>
      <c r="E278" s="33">
        <v>0</v>
      </c>
      <c r="F278" s="34">
        <f>(E278/E275)*100</f>
        <v>0</v>
      </c>
      <c r="G278" s="36"/>
      <c r="H278" s="31"/>
      <c r="I278" s="31"/>
      <c r="J278" s="25"/>
      <c r="N278" s="60"/>
    </row>
    <row r="279" spans="1:14" ht="15.75">
      <c r="A279" s="58"/>
      <c r="B279" s="59"/>
      <c r="C279" s="86" t="s">
        <v>33</v>
      </c>
      <c r="D279" s="86"/>
      <c r="E279" s="33">
        <v>1</v>
      </c>
      <c r="F279" s="34">
        <f>(E279/E275)*100</f>
        <v>2.941176470588235</v>
      </c>
      <c r="G279" s="36"/>
      <c r="H279" s="22" t="s">
        <v>34</v>
      </c>
      <c r="I279" s="22"/>
      <c r="J279" s="25"/>
      <c r="K279" s="25"/>
      <c r="L279" s="25"/>
      <c r="N279" s="80"/>
    </row>
    <row r="280" spans="1:14" ht="15.75">
      <c r="A280" s="58"/>
      <c r="B280" s="59"/>
      <c r="C280" s="86" t="s">
        <v>35</v>
      </c>
      <c r="D280" s="86"/>
      <c r="E280" s="33">
        <v>1</v>
      </c>
      <c r="F280" s="34">
        <f>(E280/E275)*100</f>
        <v>2.941176470588235</v>
      </c>
      <c r="G280" s="36"/>
      <c r="H280" s="22"/>
      <c r="I280" s="22"/>
      <c r="J280" s="25"/>
      <c r="K280" s="25"/>
      <c r="L280" s="84"/>
      <c r="M280" s="60"/>
      <c r="N280" s="80"/>
    </row>
    <row r="281" spans="1:14" ht="16.5" thickBot="1">
      <c r="A281" s="58"/>
      <c r="B281" s="59"/>
      <c r="C281" s="87" t="s">
        <v>36</v>
      </c>
      <c r="D281" s="87"/>
      <c r="E281" s="38"/>
      <c r="F281" s="39">
        <f>(E281/E275)*100</f>
        <v>0</v>
      </c>
      <c r="G281" s="36"/>
      <c r="H281" s="22"/>
      <c r="I281" s="22"/>
      <c r="J281" s="25"/>
      <c r="K281" s="25"/>
      <c r="L281" s="84"/>
      <c r="M281" s="60"/>
      <c r="N281" s="80"/>
    </row>
    <row r="282" spans="1:14" ht="15.75">
      <c r="A282" s="41" t="s">
        <v>37</v>
      </c>
      <c r="B282" s="10"/>
      <c r="C282" s="11"/>
      <c r="D282" s="11"/>
      <c r="E282" s="13"/>
      <c r="F282" s="13"/>
      <c r="G282" s="42"/>
      <c r="H282" s="43"/>
      <c r="I282" s="43"/>
      <c r="J282" s="43"/>
      <c r="K282" s="13"/>
      <c r="L282" s="17"/>
      <c r="M282" s="40"/>
      <c r="N282" s="40"/>
    </row>
    <row r="283" spans="1:14" ht="15.75">
      <c r="A283" s="12" t="s">
        <v>38</v>
      </c>
      <c r="B283" s="10"/>
      <c r="C283" s="44"/>
      <c r="D283" s="45"/>
      <c r="E283" s="46"/>
      <c r="F283" s="43"/>
      <c r="G283" s="42"/>
      <c r="H283" s="43"/>
      <c r="I283" s="43"/>
      <c r="J283" s="43"/>
      <c r="K283" s="13"/>
      <c r="L283" s="17"/>
      <c r="M283" s="24"/>
      <c r="N283" s="24"/>
    </row>
    <row r="284" spans="1:14" ht="15.75">
      <c r="A284" s="12" t="s">
        <v>39</v>
      </c>
      <c r="B284" s="10"/>
      <c r="C284" s="11"/>
      <c r="D284" s="45"/>
      <c r="E284" s="46"/>
      <c r="F284" s="43"/>
      <c r="G284" s="42"/>
      <c r="H284" s="47"/>
      <c r="I284" s="47"/>
      <c r="J284" s="47"/>
      <c r="K284" s="13"/>
      <c r="L284" s="17"/>
      <c r="M284" s="17"/>
      <c r="N284" s="17"/>
    </row>
    <row r="285" spans="1:14" ht="15.75">
      <c r="A285" s="12" t="s">
        <v>40</v>
      </c>
      <c r="B285" s="44"/>
      <c r="C285" s="11"/>
      <c r="D285" s="45"/>
      <c r="E285" s="46"/>
      <c r="F285" s="43"/>
      <c r="G285" s="48"/>
      <c r="H285" s="47"/>
      <c r="I285" s="47"/>
      <c r="J285" s="47"/>
      <c r="K285" s="13"/>
      <c r="L285" s="17"/>
      <c r="M285" s="17"/>
      <c r="N285" s="17"/>
    </row>
    <row r="286" spans="1:14" ht="15.75">
      <c r="A286" s="12" t="s">
        <v>41</v>
      </c>
      <c r="B286" s="35"/>
      <c r="C286" s="11"/>
      <c r="D286" s="49"/>
      <c r="E286" s="43"/>
      <c r="F286" s="43"/>
      <c r="G286" s="48"/>
      <c r="H286" s="47"/>
      <c r="I286" s="47"/>
      <c r="J286" s="47"/>
      <c r="K286" s="43"/>
      <c r="L286" s="17"/>
      <c r="M286" s="17"/>
      <c r="N286" s="17"/>
    </row>
    <row r="287" spans="1:14" ht="15.75">
      <c r="A287" s="93" t="s">
        <v>0</v>
      </c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</row>
    <row r="288" spans="1:14" ht="15.75">
      <c r="A288" s="9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</row>
    <row r="289" spans="1:14" ht="15.75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</row>
    <row r="290" spans="1:14" ht="15.75">
      <c r="A290" s="94" t="s">
        <v>1</v>
      </c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</row>
    <row r="291" spans="1:14" ht="15.75">
      <c r="A291" s="94" t="s">
        <v>2</v>
      </c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</row>
    <row r="292" spans="1:14" ht="16.5" thickBot="1">
      <c r="A292" s="95" t="s">
        <v>3</v>
      </c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</row>
    <row r="293" spans="1:14" ht="15.75">
      <c r="A293" s="96" t="s">
        <v>83</v>
      </c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</row>
    <row r="294" spans="1:14" ht="15.75">
      <c r="A294" s="96" t="s">
        <v>5</v>
      </c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</row>
    <row r="295" spans="1:14" ht="15.75">
      <c r="A295" s="91" t="s">
        <v>6</v>
      </c>
      <c r="B295" s="88" t="s">
        <v>7</v>
      </c>
      <c r="C295" s="88" t="s">
        <v>8</v>
      </c>
      <c r="D295" s="91" t="s">
        <v>9</v>
      </c>
      <c r="E295" s="91" t="s">
        <v>10</v>
      </c>
      <c r="F295" s="88" t="s">
        <v>11</v>
      </c>
      <c r="G295" s="88" t="s">
        <v>12</v>
      </c>
      <c r="H295" s="88" t="s">
        <v>13</v>
      </c>
      <c r="I295" s="88" t="s">
        <v>14</v>
      </c>
      <c r="J295" s="88" t="s">
        <v>15</v>
      </c>
      <c r="K295" s="90" t="s">
        <v>16</v>
      </c>
      <c r="L295" s="88" t="s">
        <v>17</v>
      </c>
      <c r="M295" s="88" t="s">
        <v>18</v>
      </c>
      <c r="N295" s="88" t="s">
        <v>19</v>
      </c>
    </row>
    <row r="296" spans="1:14" ht="15.75">
      <c r="A296" s="92"/>
      <c r="B296" s="88"/>
      <c r="C296" s="88"/>
      <c r="D296" s="91"/>
      <c r="E296" s="91"/>
      <c r="F296" s="88"/>
      <c r="G296" s="88"/>
      <c r="H296" s="88"/>
      <c r="I296" s="88"/>
      <c r="J296" s="88"/>
      <c r="K296" s="90"/>
      <c r="L296" s="88"/>
      <c r="M296" s="88"/>
      <c r="N296" s="88"/>
    </row>
    <row r="297" spans="1:14" ht="15.75">
      <c r="A297" s="75"/>
      <c r="B297" s="76"/>
      <c r="C297" s="72"/>
      <c r="D297" s="77"/>
      <c r="E297" s="74"/>
      <c r="F297" s="72"/>
      <c r="G297" s="72"/>
      <c r="H297" s="72"/>
      <c r="I297" s="72"/>
      <c r="J297" s="72"/>
      <c r="K297" s="73"/>
      <c r="L297" s="72"/>
      <c r="M297" s="72"/>
      <c r="N297" s="72"/>
    </row>
    <row r="298" spans="1:14" s="85" customFormat="1" ht="17.25" customHeight="1">
      <c r="A298" s="64">
        <v>1</v>
      </c>
      <c r="B298" s="71">
        <v>43220</v>
      </c>
      <c r="C298" s="66" t="s">
        <v>20</v>
      </c>
      <c r="D298" s="63" t="s">
        <v>21</v>
      </c>
      <c r="E298" s="6" t="s">
        <v>47</v>
      </c>
      <c r="F298" s="6">
        <v>212</v>
      </c>
      <c r="G298" s="6">
        <v>211</v>
      </c>
      <c r="H298" s="6">
        <v>212.5</v>
      </c>
      <c r="I298" s="6">
        <v>213</v>
      </c>
      <c r="J298" s="6">
        <v>213.5</v>
      </c>
      <c r="K298" s="5">
        <v>212.5</v>
      </c>
      <c r="L298" s="5">
        <v>5000</v>
      </c>
      <c r="M298" s="7">
        <f>IF(D298="BUY",(K298-F298)*(L298),(F298-K298)*(L298))</f>
        <v>2500</v>
      </c>
      <c r="N298" s="82">
        <f>M298/(L298)/F298%</f>
        <v>0.23584905660377356</v>
      </c>
    </row>
    <row r="299" spans="1:14" s="85" customFormat="1" ht="17.25" customHeight="1">
      <c r="A299" s="64">
        <v>2</v>
      </c>
      <c r="B299" s="71">
        <v>43220</v>
      </c>
      <c r="C299" s="66" t="s">
        <v>20</v>
      </c>
      <c r="D299" s="63" t="s">
        <v>23</v>
      </c>
      <c r="E299" s="6" t="s">
        <v>44</v>
      </c>
      <c r="F299" s="6">
        <v>31060</v>
      </c>
      <c r="G299" s="6">
        <v>31140</v>
      </c>
      <c r="H299" s="6">
        <v>31020</v>
      </c>
      <c r="I299" s="6">
        <v>30980</v>
      </c>
      <c r="J299" s="6">
        <v>30940</v>
      </c>
      <c r="K299" s="5">
        <v>31020</v>
      </c>
      <c r="L299" s="5">
        <v>100</v>
      </c>
      <c r="M299" s="7">
        <f>IF(D299="BUY",(K299-F299)*(L299),(F299-K299)*(L299))</f>
        <v>4000</v>
      </c>
      <c r="N299" s="82">
        <f>M299/(L299)/F299%</f>
        <v>0.12878300064391499</v>
      </c>
    </row>
    <row r="300" spans="1:14" s="85" customFormat="1" ht="17.25" customHeight="1">
      <c r="A300" s="64">
        <v>3</v>
      </c>
      <c r="B300" s="71">
        <v>43216</v>
      </c>
      <c r="C300" s="66" t="s">
        <v>20</v>
      </c>
      <c r="D300" s="63" t="s">
        <v>23</v>
      </c>
      <c r="E300" s="6" t="s">
        <v>47</v>
      </c>
      <c r="F300" s="6">
        <v>207.5</v>
      </c>
      <c r="G300" s="6">
        <v>208.5</v>
      </c>
      <c r="H300" s="6">
        <v>207</v>
      </c>
      <c r="I300" s="6">
        <v>206.5</v>
      </c>
      <c r="J300" s="6">
        <v>206</v>
      </c>
      <c r="K300" s="5">
        <v>206</v>
      </c>
      <c r="L300" s="5">
        <v>5000</v>
      </c>
      <c r="M300" s="7">
        <f>IF(D300="BUY",(K300-F300)*(L300),(F300-K300)*(L300))</f>
        <v>7500</v>
      </c>
      <c r="N300" s="82">
        <f>M300/(L300)/F300%</f>
        <v>0.7228915662650601</v>
      </c>
    </row>
    <row r="301" spans="1:14" s="85" customFormat="1" ht="17.25" customHeight="1">
      <c r="A301" s="64">
        <v>4</v>
      </c>
      <c r="B301" s="71">
        <v>43215</v>
      </c>
      <c r="C301" s="66" t="s">
        <v>20</v>
      </c>
      <c r="D301" s="63" t="s">
        <v>23</v>
      </c>
      <c r="E301" s="6" t="s">
        <v>47</v>
      </c>
      <c r="F301" s="6">
        <v>211.4</v>
      </c>
      <c r="G301" s="6">
        <v>212.4</v>
      </c>
      <c r="H301" s="6">
        <v>210.9</v>
      </c>
      <c r="I301" s="6">
        <v>210.4</v>
      </c>
      <c r="J301" s="6">
        <v>209.9</v>
      </c>
      <c r="K301" s="5">
        <v>210.9</v>
      </c>
      <c r="L301" s="5">
        <v>5000</v>
      </c>
      <c r="M301" s="7">
        <f>IF(D301="BUY",(K301-F301)*(L301),(F301-K301)*(L301))</f>
        <v>2500</v>
      </c>
      <c r="N301" s="82">
        <f>M301/(L301)/F301%</f>
        <v>0.23651844843897826</v>
      </c>
    </row>
    <row r="302" spans="1:14" s="85" customFormat="1" ht="17.25" customHeight="1">
      <c r="A302" s="64">
        <v>5</v>
      </c>
      <c r="B302" s="71">
        <v>43215</v>
      </c>
      <c r="C302" s="66" t="s">
        <v>20</v>
      </c>
      <c r="D302" s="63" t="s">
        <v>21</v>
      </c>
      <c r="E302" s="6" t="s">
        <v>48</v>
      </c>
      <c r="F302" s="6">
        <v>4535</v>
      </c>
      <c r="G302" s="6">
        <v>4395</v>
      </c>
      <c r="H302" s="6">
        <v>4560</v>
      </c>
      <c r="I302" s="6">
        <v>4585</v>
      </c>
      <c r="J302" s="6">
        <v>4610</v>
      </c>
      <c r="K302" s="5">
        <v>4610</v>
      </c>
      <c r="L302" s="5">
        <v>100</v>
      </c>
      <c r="M302" s="7">
        <f>IF(D302="BUY",(K302-F302)*(L302),(F302-K302)*(L302))</f>
        <v>7500</v>
      </c>
      <c r="N302" s="82">
        <f>M302/(L302)/F302%</f>
        <v>1.6538037486218302</v>
      </c>
    </row>
    <row r="303" spans="1:14" s="85" customFormat="1" ht="17.25" customHeight="1">
      <c r="A303" s="64">
        <v>6</v>
      </c>
      <c r="B303" s="71">
        <v>43213</v>
      </c>
      <c r="C303" s="66" t="s">
        <v>20</v>
      </c>
      <c r="D303" s="63" t="s">
        <v>21</v>
      </c>
      <c r="E303" s="6" t="s">
        <v>47</v>
      </c>
      <c r="F303" s="6">
        <v>216</v>
      </c>
      <c r="G303" s="6">
        <v>215</v>
      </c>
      <c r="H303" s="6">
        <v>216.5</v>
      </c>
      <c r="I303" s="6">
        <v>217</v>
      </c>
      <c r="J303" s="6">
        <v>217.5</v>
      </c>
      <c r="K303" s="5">
        <v>215</v>
      </c>
      <c r="L303" s="5">
        <v>5000</v>
      </c>
      <c r="M303" s="7">
        <f aca="true" t="shared" si="35" ref="M303:M309">IF(D303="BUY",(K303-F303)*(L303),(F303-K303)*(L303))</f>
        <v>-5000</v>
      </c>
      <c r="N303" s="82">
        <f aca="true" t="shared" si="36" ref="N303:N309">M303/(L303)/F303%</f>
        <v>-0.4629629629629629</v>
      </c>
    </row>
    <row r="304" spans="1:14" ht="15.75">
      <c r="A304" s="64">
        <v>7</v>
      </c>
      <c r="B304" s="71">
        <v>43212</v>
      </c>
      <c r="C304" s="66" t="s">
        <v>20</v>
      </c>
      <c r="D304" s="63" t="s">
        <v>21</v>
      </c>
      <c r="E304" s="6" t="s">
        <v>45</v>
      </c>
      <c r="F304" s="6">
        <v>1060</v>
      </c>
      <c r="G304" s="6">
        <v>41.5</v>
      </c>
      <c r="H304" s="6">
        <v>1070</v>
      </c>
      <c r="I304" s="6">
        <v>1080</v>
      </c>
      <c r="J304" s="6">
        <v>1090</v>
      </c>
      <c r="K304" s="5">
        <v>1090</v>
      </c>
      <c r="L304" s="5">
        <v>250</v>
      </c>
      <c r="M304" s="7">
        <f t="shared" si="35"/>
        <v>7500</v>
      </c>
      <c r="N304" s="82">
        <f t="shared" si="36"/>
        <v>2.8301886792452833</v>
      </c>
    </row>
    <row r="305" spans="1:14" ht="15.75">
      <c r="A305" s="64">
        <v>8</v>
      </c>
      <c r="B305" s="71">
        <v>43201</v>
      </c>
      <c r="C305" s="78" t="s">
        <v>20</v>
      </c>
      <c r="D305" s="66" t="s">
        <v>21</v>
      </c>
      <c r="E305" s="63" t="s">
        <v>47</v>
      </c>
      <c r="F305" s="6">
        <v>212.5</v>
      </c>
      <c r="G305" s="6">
        <v>211.5</v>
      </c>
      <c r="H305" s="6">
        <v>213</v>
      </c>
      <c r="I305" s="6">
        <v>213.5</v>
      </c>
      <c r="J305" s="6">
        <v>214</v>
      </c>
      <c r="K305" s="6">
        <v>211.5</v>
      </c>
      <c r="L305" s="5">
        <v>5000</v>
      </c>
      <c r="M305" s="7">
        <f t="shared" si="35"/>
        <v>-5000</v>
      </c>
      <c r="N305" s="82">
        <f t="shared" si="36"/>
        <v>-0.47058823529411764</v>
      </c>
    </row>
    <row r="306" spans="1:14" ht="15.75">
      <c r="A306" s="64">
        <v>9</v>
      </c>
      <c r="B306" s="71">
        <v>43201</v>
      </c>
      <c r="C306" s="78" t="s">
        <v>20</v>
      </c>
      <c r="D306" s="66" t="s">
        <v>21</v>
      </c>
      <c r="E306" s="63" t="s">
        <v>48</v>
      </c>
      <c r="F306" s="6">
        <v>4275</v>
      </c>
      <c r="G306" s="6">
        <v>4235</v>
      </c>
      <c r="H306" s="6">
        <v>4300</v>
      </c>
      <c r="I306" s="6">
        <v>4325</v>
      </c>
      <c r="J306" s="6">
        <v>4350</v>
      </c>
      <c r="K306" s="6">
        <v>4325</v>
      </c>
      <c r="L306" s="5">
        <v>100</v>
      </c>
      <c r="M306" s="7">
        <f t="shared" si="35"/>
        <v>5000</v>
      </c>
      <c r="N306" s="82">
        <f t="shared" si="36"/>
        <v>1.1695906432748537</v>
      </c>
    </row>
    <row r="307" spans="1:14" ht="15.75">
      <c r="A307" s="64">
        <v>10</v>
      </c>
      <c r="B307" s="71">
        <v>43201</v>
      </c>
      <c r="C307" s="78" t="s">
        <v>20</v>
      </c>
      <c r="D307" s="66" t="s">
        <v>21</v>
      </c>
      <c r="E307" s="63" t="s">
        <v>44</v>
      </c>
      <c r="F307" s="6">
        <v>30100</v>
      </c>
      <c r="G307" s="6">
        <v>30040</v>
      </c>
      <c r="H307" s="6">
        <v>10140</v>
      </c>
      <c r="I307" s="6">
        <v>30180</v>
      </c>
      <c r="J307" s="6">
        <v>30220</v>
      </c>
      <c r="K307" s="6">
        <v>30220</v>
      </c>
      <c r="L307" s="5">
        <v>100</v>
      </c>
      <c r="M307" s="7">
        <f t="shared" si="35"/>
        <v>12000</v>
      </c>
      <c r="N307" s="82">
        <f t="shared" si="36"/>
        <v>0.39867109634551495</v>
      </c>
    </row>
    <row r="308" spans="1:14" ht="15.75">
      <c r="A308" s="64">
        <v>11</v>
      </c>
      <c r="B308" s="71">
        <v>43200</v>
      </c>
      <c r="C308" s="78" t="s">
        <v>20</v>
      </c>
      <c r="D308" s="66" t="s">
        <v>21</v>
      </c>
      <c r="E308" s="63" t="s">
        <v>48</v>
      </c>
      <c r="F308" s="6">
        <v>4180</v>
      </c>
      <c r="G308" s="6">
        <v>4140</v>
      </c>
      <c r="H308" s="6">
        <v>4205</v>
      </c>
      <c r="I308" s="6">
        <v>4230</v>
      </c>
      <c r="J308" s="6">
        <v>4255</v>
      </c>
      <c r="K308" s="6">
        <v>4255</v>
      </c>
      <c r="L308" s="5">
        <v>100</v>
      </c>
      <c r="M308" s="7">
        <f t="shared" si="35"/>
        <v>7500</v>
      </c>
      <c r="N308" s="82">
        <f t="shared" si="36"/>
        <v>1.7942583732057418</v>
      </c>
    </row>
    <row r="309" spans="1:14" ht="15.75">
      <c r="A309" s="64">
        <v>12</v>
      </c>
      <c r="B309" s="71">
        <v>43199</v>
      </c>
      <c r="C309" s="78" t="s">
        <v>20</v>
      </c>
      <c r="D309" s="66" t="s">
        <v>23</v>
      </c>
      <c r="E309" s="63" t="s">
        <v>24</v>
      </c>
      <c r="F309" s="6">
        <v>153.5</v>
      </c>
      <c r="G309" s="6">
        <v>154.5</v>
      </c>
      <c r="H309" s="6">
        <v>153</v>
      </c>
      <c r="I309" s="6">
        <v>152.5</v>
      </c>
      <c r="J309" s="6">
        <v>152</v>
      </c>
      <c r="K309" s="6">
        <v>154.5</v>
      </c>
      <c r="L309" s="5">
        <v>5000</v>
      </c>
      <c r="M309" s="7">
        <f t="shared" si="35"/>
        <v>-5000</v>
      </c>
      <c r="N309" s="82">
        <f t="shared" si="36"/>
        <v>-0.6514657980456027</v>
      </c>
    </row>
    <row r="310" spans="1:14" ht="15.75">
      <c r="A310" s="64">
        <v>13</v>
      </c>
      <c r="B310" s="71">
        <v>43199</v>
      </c>
      <c r="C310" s="78" t="s">
        <v>20</v>
      </c>
      <c r="D310" s="66" t="s">
        <v>23</v>
      </c>
      <c r="E310" s="63" t="s">
        <v>44</v>
      </c>
      <c r="F310" s="6">
        <v>30520</v>
      </c>
      <c r="G310" s="6">
        <v>30600</v>
      </c>
      <c r="H310" s="6">
        <v>30480</v>
      </c>
      <c r="I310" s="6">
        <v>30440</v>
      </c>
      <c r="J310" s="6">
        <v>30400</v>
      </c>
      <c r="K310" s="6">
        <v>30600</v>
      </c>
      <c r="L310" s="5">
        <v>100</v>
      </c>
      <c r="M310" s="7">
        <f aca="true" t="shared" si="37" ref="M310:M315">IF(D310="BUY",(K310-F310)*(L310),(F310-K310)*(L310))</f>
        <v>-8000</v>
      </c>
      <c r="N310" s="82">
        <f aca="true" t="shared" si="38" ref="N310:N315">M310/(L310)/F310%</f>
        <v>-0.2621231979030144</v>
      </c>
    </row>
    <row r="311" spans="1:14" ht="15.75">
      <c r="A311" s="64">
        <v>14</v>
      </c>
      <c r="B311" s="71">
        <v>43195</v>
      </c>
      <c r="C311" s="78" t="s">
        <v>20</v>
      </c>
      <c r="D311" s="66" t="s">
        <v>23</v>
      </c>
      <c r="E311" s="63" t="s">
        <v>24</v>
      </c>
      <c r="F311" s="6">
        <v>154.2</v>
      </c>
      <c r="G311" s="6">
        <v>155.2</v>
      </c>
      <c r="H311" s="6">
        <v>153.7</v>
      </c>
      <c r="I311" s="6">
        <v>153.2</v>
      </c>
      <c r="J311" s="6">
        <v>152.7</v>
      </c>
      <c r="K311" s="6">
        <v>153.7</v>
      </c>
      <c r="L311" s="5">
        <v>5000</v>
      </c>
      <c r="M311" s="7">
        <f t="shared" si="37"/>
        <v>2500</v>
      </c>
      <c r="N311" s="82">
        <f t="shared" si="38"/>
        <v>0.324254215304799</v>
      </c>
    </row>
    <row r="312" spans="1:14" ht="15.75">
      <c r="A312" s="64">
        <v>15</v>
      </c>
      <c r="B312" s="71">
        <v>43195</v>
      </c>
      <c r="C312" s="78" t="s">
        <v>20</v>
      </c>
      <c r="D312" s="66" t="s">
        <v>23</v>
      </c>
      <c r="E312" s="63" t="s">
        <v>44</v>
      </c>
      <c r="F312" s="6">
        <v>30635</v>
      </c>
      <c r="G312" s="6">
        <v>30710</v>
      </c>
      <c r="H312" s="6">
        <v>30590</v>
      </c>
      <c r="I312" s="6">
        <v>30550</v>
      </c>
      <c r="J312" s="6">
        <v>30510</v>
      </c>
      <c r="K312" s="6">
        <v>30590</v>
      </c>
      <c r="L312" s="5">
        <v>100</v>
      </c>
      <c r="M312" s="7">
        <f t="shared" si="37"/>
        <v>4500</v>
      </c>
      <c r="N312" s="82">
        <f t="shared" si="38"/>
        <v>0.14689081116370165</v>
      </c>
    </row>
    <row r="313" spans="1:14" ht="15.75">
      <c r="A313" s="64">
        <v>16</v>
      </c>
      <c r="B313" s="71">
        <v>43195</v>
      </c>
      <c r="C313" s="78" t="s">
        <v>20</v>
      </c>
      <c r="D313" s="66" t="s">
        <v>23</v>
      </c>
      <c r="E313" s="63" t="s">
        <v>43</v>
      </c>
      <c r="F313" s="6">
        <v>38100</v>
      </c>
      <c r="G313" s="6">
        <v>38280</v>
      </c>
      <c r="H313" s="6">
        <v>37960</v>
      </c>
      <c r="I313" s="6">
        <v>37840</v>
      </c>
      <c r="J313" s="6">
        <v>37720</v>
      </c>
      <c r="K313" s="6">
        <v>37960</v>
      </c>
      <c r="L313" s="5">
        <v>30</v>
      </c>
      <c r="M313" s="7">
        <f t="shared" si="37"/>
        <v>4200</v>
      </c>
      <c r="N313" s="82">
        <f t="shared" si="38"/>
        <v>0.3674540682414698</v>
      </c>
    </row>
    <row r="314" spans="1:14" ht="15.75">
      <c r="A314" s="64">
        <v>17</v>
      </c>
      <c r="B314" s="71">
        <v>43195</v>
      </c>
      <c r="C314" s="78" t="s">
        <v>20</v>
      </c>
      <c r="D314" s="66" t="s">
        <v>21</v>
      </c>
      <c r="E314" s="63" t="s">
        <v>46</v>
      </c>
      <c r="F314" s="6">
        <v>438</v>
      </c>
      <c r="G314" s="6">
        <v>433.5</v>
      </c>
      <c r="H314" s="6">
        <v>440</v>
      </c>
      <c r="I314" s="6">
        <v>442.5</v>
      </c>
      <c r="J314" s="6">
        <v>445</v>
      </c>
      <c r="K314" s="6">
        <v>447</v>
      </c>
      <c r="L314" s="5">
        <v>1000</v>
      </c>
      <c r="M314" s="7">
        <f t="shared" si="37"/>
        <v>9000</v>
      </c>
      <c r="N314" s="82">
        <f t="shared" si="38"/>
        <v>2.0547945205479454</v>
      </c>
    </row>
    <row r="315" spans="1:14" ht="15.75">
      <c r="A315" s="64">
        <v>18</v>
      </c>
      <c r="B315" s="71">
        <v>43194</v>
      </c>
      <c r="C315" s="78" t="s">
        <v>20</v>
      </c>
      <c r="D315" s="66" t="s">
        <v>23</v>
      </c>
      <c r="E315" s="63" t="s">
        <v>48</v>
      </c>
      <c r="F315" s="6">
        <v>4094</v>
      </c>
      <c r="G315" s="6">
        <v>4136</v>
      </c>
      <c r="H315" s="6">
        <v>4068</v>
      </c>
      <c r="I315" s="6">
        <v>4042</v>
      </c>
      <c r="J315" s="6">
        <v>4015</v>
      </c>
      <c r="K315" s="6">
        <v>4068</v>
      </c>
      <c r="L315" s="5">
        <v>100</v>
      </c>
      <c r="M315" s="7">
        <f t="shared" si="37"/>
        <v>2600</v>
      </c>
      <c r="N315" s="82">
        <f t="shared" si="38"/>
        <v>0.6350757205666829</v>
      </c>
    </row>
    <row r="316" spans="1:14" ht="15.75">
      <c r="A316" s="64">
        <v>19</v>
      </c>
      <c r="B316" s="71">
        <v>43194</v>
      </c>
      <c r="C316" s="78" t="s">
        <v>20</v>
      </c>
      <c r="D316" s="66" t="s">
        <v>23</v>
      </c>
      <c r="E316" s="63" t="s">
        <v>47</v>
      </c>
      <c r="F316" s="6">
        <v>212.5</v>
      </c>
      <c r="G316" s="6">
        <v>213.5</v>
      </c>
      <c r="H316" s="6">
        <v>212</v>
      </c>
      <c r="I316" s="6">
        <v>211.5</v>
      </c>
      <c r="J316" s="6">
        <v>211</v>
      </c>
      <c r="K316" s="6">
        <v>211.5</v>
      </c>
      <c r="L316" s="5">
        <v>5000</v>
      </c>
      <c r="M316" s="7">
        <f aca="true" t="shared" si="39" ref="M316:M321">IF(D316="BUY",(K316-F316)*(L316),(F316-K316)*(L316))</f>
        <v>5000</v>
      </c>
      <c r="N316" s="82">
        <f aca="true" t="shared" si="40" ref="N316:N321">M316/(L316)/F316%</f>
        <v>0.47058823529411764</v>
      </c>
    </row>
    <row r="317" spans="1:14" ht="15.75">
      <c r="A317" s="64">
        <v>20</v>
      </c>
      <c r="B317" s="71">
        <v>43194</v>
      </c>
      <c r="C317" s="78" t="s">
        <v>20</v>
      </c>
      <c r="D317" s="66" t="s">
        <v>21</v>
      </c>
      <c r="E317" s="63" t="s">
        <v>44</v>
      </c>
      <c r="F317" s="6">
        <v>30930</v>
      </c>
      <c r="G317" s="6">
        <v>30850</v>
      </c>
      <c r="H317" s="6">
        <v>30980</v>
      </c>
      <c r="I317" s="6">
        <v>31020</v>
      </c>
      <c r="J317" s="6">
        <v>31060</v>
      </c>
      <c r="K317" s="6">
        <v>31020</v>
      </c>
      <c r="L317" s="5">
        <v>100</v>
      </c>
      <c r="M317" s="7">
        <f t="shared" si="39"/>
        <v>9000</v>
      </c>
      <c r="N317" s="82">
        <f t="shared" si="40"/>
        <v>0.2909796314258002</v>
      </c>
    </row>
    <row r="318" spans="1:14" ht="15.75">
      <c r="A318" s="64">
        <v>21</v>
      </c>
      <c r="B318" s="71">
        <v>43193</v>
      </c>
      <c r="C318" s="78" t="s">
        <v>20</v>
      </c>
      <c r="D318" s="66" t="s">
        <v>23</v>
      </c>
      <c r="E318" s="63" t="s">
        <v>24</v>
      </c>
      <c r="F318" s="6">
        <v>156.25</v>
      </c>
      <c r="G318" s="6">
        <v>157.2</v>
      </c>
      <c r="H318" s="6">
        <v>155.7</v>
      </c>
      <c r="I318" s="6">
        <v>155.2</v>
      </c>
      <c r="J318" s="6">
        <v>154.7</v>
      </c>
      <c r="K318" s="6">
        <v>155.7</v>
      </c>
      <c r="L318" s="5">
        <v>5000</v>
      </c>
      <c r="M318" s="7">
        <f t="shared" si="39"/>
        <v>2750.000000000057</v>
      </c>
      <c r="N318" s="82">
        <f t="shared" si="40"/>
        <v>0.35200000000000725</v>
      </c>
    </row>
    <row r="319" spans="1:14" ht="15.75">
      <c r="A319" s="64">
        <v>22</v>
      </c>
      <c r="B319" s="71">
        <v>43192</v>
      </c>
      <c r="C319" s="78" t="s">
        <v>20</v>
      </c>
      <c r="D319" s="66" t="s">
        <v>21</v>
      </c>
      <c r="E319" s="63" t="s">
        <v>44</v>
      </c>
      <c r="F319" s="6">
        <v>30620</v>
      </c>
      <c r="G319" s="6">
        <v>30550</v>
      </c>
      <c r="H319" s="6">
        <v>30660</v>
      </c>
      <c r="I319" s="6">
        <v>30700</v>
      </c>
      <c r="J319" s="6">
        <v>30740</v>
      </c>
      <c r="K319" s="6">
        <v>30740</v>
      </c>
      <c r="L319" s="5">
        <v>100</v>
      </c>
      <c r="M319" s="7">
        <f t="shared" si="39"/>
        <v>12000</v>
      </c>
      <c r="N319" s="82">
        <f t="shared" si="40"/>
        <v>0.3919007184846506</v>
      </c>
    </row>
    <row r="320" spans="1:14" ht="15.75">
      <c r="A320" s="64">
        <v>23</v>
      </c>
      <c r="B320" s="71">
        <v>43192</v>
      </c>
      <c r="C320" s="78" t="s">
        <v>20</v>
      </c>
      <c r="D320" s="66" t="s">
        <v>21</v>
      </c>
      <c r="E320" s="63" t="s">
        <v>24</v>
      </c>
      <c r="F320" s="6">
        <v>157</v>
      </c>
      <c r="G320" s="6">
        <v>156</v>
      </c>
      <c r="H320" s="6">
        <v>157.5</v>
      </c>
      <c r="I320" s="6">
        <v>158</v>
      </c>
      <c r="J320" s="6">
        <v>158.5</v>
      </c>
      <c r="K320" s="6">
        <v>158</v>
      </c>
      <c r="L320" s="5">
        <v>5000</v>
      </c>
      <c r="M320" s="7">
        <f t="shared" si="39"/>
        <v>5000</v>
      </c>
      <c r="N320" s="82">
        <f t="shared" si="40"/>
        <v>0.6369426751592356</v>
      </c>
    </row>
    <row r="321" spans="1:14" ht="15.75">
      <c r="A321" s="64">
        <v>24</v>
      </c>
      <c r="B321" s="71">
        <v>43192</v>
      </c>
      <c r="C321" s="78" t="s">
        <v>20</v>
      </c>
      <c r="D321" s="66" t="s">
        <v>21</v>
      </c>
      <c r="E321" s="63" t="s">
        <v>48</v>
      </c>
      <c r="F321" s="6">
        <v>4235</v>
      </c>
      <c r="G321" s="6">
        <v>4200</v>
      </c>
      <c r="H321" s="6">
        <v>4260</v>
      </c>
      <c r="I321" s="6">
        <v>4285</v>
      </c>
      <c r="J321" s="6">
        <v>4310</v>
      </c>
      <c r="K321" s="6">
        <v>4200</v>
      </c>
      <c r="L321" s="5">
        <v>100</v>
      </c>
      <c r="M321" s="83">
        <f t="shared" si="39"/>
        <v>-3500</v>
      </c>
      <c r="N321" s="69">
        <f t="shared" si="40"/>
        <v>-0.8264462809917356</v>
      </c>
    </row>
    <row r="323" spans="1:12" ht="15.75">
      <c r="A323" s="9" t="s">
        <v>25</v>
      </c>
      <c r="B323" s="10"/>
      <c r="C323" s="11"/>
      <c r="D323" s="12"/>
      <c r="E323" s="13"/>
      <c r="F323" s="13"/>
      <c r="G323" s="14"/>
      <c r="H323" s="15"/>
      <c r="I323" s="15"/>
      <c r="J323" s="15"/>
      <c r="K323" s="16"/>
      <c r="L323" s="17"/>
    </row>
    <row r="324" spans="1:12" ht="15.75">
      <c r="A324" s="9" t="s">
        <v>26</v>
      </c>
      <c r="B324" s="19"/>
      <c r="C324" s="11"/>
      <c r="D324" s="12"/>
      <c r="E324" s="13"/>
      <c r="F324" s="13"/>
      <c r="G324" s="14"/>
      <c r="H324" s="13"/>
      <c r="I324" s="13"/>
      <c r="J324" s="13"/>
      <c r="K324" s="16"/>
      <c r="L324" s="17"/>
    </row>
    <row r="325" spans="1:13" ht="15.75">
      <c r="A325" s="9" t="s">
        <v>26</v>
      </c>
      <c r="B325" s="19"/>
      <c r="C325" s="20"/>
      <c r="D325" s="21"/>
      <c r="E325" s="22"/>
      <c r="F325" s="22"/>
      <c r="G325" s="23"/>
      <c r="H325" s="22"/>
      <c r="I325" s="22"/>
      <c r="J325" s="22"/>
      <c r="K325" s="22"/>
      <c r="M325" s="17"/>
    </row>
    <row r="326" spans="1:14" ht="16.5" thickBot="1">
      <c r="A326" s="58"/>
      <c r="B326" s="59"/>
      <c r="C326" s="22"/>
      <c r="D326" s="22"/>
      <c r="E326" s="22"/>
      <c r="F326" s="25"/>
      <c r="G326" s="26"/>
      <c r="H326" s="27" t="s">
        <v>27</v>
      </c>
      <c r="I326" s="27"/>
      <c r="J326" s="25"/>
      <c r="K326" s="25"/>
      <c r="L326" s="17"/>
      <c r="M326" s="60"/>
      <c r="N326" s="17"/>
    </row>
    <row r="327" spans="1:14" ht="15.75">
      <c r="A327" s="58"/>
      <c r="B327" s="59"/>
      <c r="C327" s="89" t="s">
        <v>28</v>
      </c>
      <c r="D327" s="89"/>
      <c r="E327" s="29">
        <v>24</v>
      </c>
      <c r="F327" s="30">
        <f>F328+F329+F330+F331+F332+F333</f>
        <v>100</v>
      </c>
      <c r="G327" s="31">
        <v>24</v>
      </c>
      <c r="H327" s="32">
        <f>G328/G327%</f>
        <v>79.16666666666667</v>
      </c>
      <c r="I327" s="32"/>
      <c r="J327" s="25"/>
      <c r="K327" s="25"/>
      <c r="L327" s="84"/>
      <c r="M327" s="60"/>
      <c r="N327" s="80"/>
    </row>
    <row r="328" spans="1:14" ht="15.75">
      <c r="A328" s="58"/>
      <c r="B328" s="59"/>
      <c r="C328" s="86" t="s">
        <v>29</v>
      </c>
      <c r="D328" s="86"/>
      <c r="E328" s="33">
        <v>19</v>
      </c>
      <c r="F328" s="34">
        <f>(E328/E327)*100</f>
        <v>79.16666666666666</v>
      </c>
      <c r="G328" s="31">
        <v>19</v>
      </c>
      <c r="H328" s="28"/>
      <c r="I328" s="28"/>
      <c r="J328" s="25"/>
      <c r="K328" s="25"/>
      <c r="L328" s="84"/>
      <c r="M328" s="60"/>
      <c r="N328" s="80"/>
    </row>
    <row r="329" spans="1:14" ht="15.75">
      <c r="A329" s="58"/>
      <c r="B329" s="59"/>
      <c r="C329" s="86" t="s">
        <v>31</v>
      </c>
      <c r="D329" s="86"/>
      <c r="E329" s="33">
        <v>0</v>
      </c>
      <c r="F329" s="34">
        <f>(E329/E327)*100</f>
        <v>0</v>
      </c>
      <c r="G329" s="36"/>
      <c r="H329" s="31"/>
      <c r="I329" s="31"/>
      <c r="J329" s="25"/>
      <c r="L329" s="84"/>
      <c r="M329" s="60"/>
      <c r="N329" s="80"/>
    </row>
    <row r="330" spans="1:14" ht="15.75">
      <c r="A330" s="58"/>
      <c r="B330" s="59"/>
      <c r="C330" s="86" t="s">
        <v>32</v>
      </c>
      <c r="D330" s="86"/>
      <c r="E330" s="33">
        <v>0</v>
      </c>
      <c r="F330" s="34">
        <f>(E330/E327)*100</f>
        <v>0</v>
      </c>
      <c r="G330" s="36"/>
      <c r="H330" s="31"/>
      <c r="I330" s="31"/>
      <c r="J330" s="25"/>
      <c r="M330" s="60"/>
      <c r="N330" s="80"/>
    </row>
    <row r="331" spans="1:13" ht="15.75">
      <c r="A331" s="58"/>
      <c r="B331" s="59"/>
      <c r="C331" s="86" t="s">
        <v>33</v>
      </c>
      <c r="D331" s="86"/>
      <c r="E331" s="33">
        <v>5</v>
      </c>
      <c r="F331" s="34">
        <f>(E331/E327)*100</f>
        <v>20.833333333333336</v>
      </c>
      <c r="G331" s="36"/>
      <c r="H331" s="22" t="s">
        <v>34</v>
      </c>
      <c r="I331" s="22"/>
      <c r="J331" s="25"/>
      <c r="K331" s="25"/>
      <c r="L331" s="25"/>
      <c r="M331" s="60"/>
    </row>
    <row r="332" spans="1:14" ht="15.75">
      <c r="A332" s="58"/>
      <c r="B332" s="59"/>
      <c r="C332" s="86" t="s">
        <v>35</v>
      </c>
      <c r="D332" s="86"/>
      <c r="E332" s="33">
        <v>0</v>
      </c>
      <c r="F332" s="34">
        <f>(E332/E327)*100</f>
        <v>0</v>
      </c>
      <c r="G332" s="36"/>
      <c r="H332" s="22"/>
      <c r="I332" s="22"/>
      <c r="J332" s="25"/>
      <c r="K332" s="25"/>
      <c r="L332" s="84"/>
      <c r="M332" s="60"/>
      <c r="N332" s="80"/>
    </row>
    <row r="333" spans="1:14" ht="16.5" thickBot="1">
      <c r="A333" s="58"/>
      <c r="B333" s="59"/>
      <c r="C333" s="87" t="s">
        <v>36</v>
      </c>
      <c r="D333" s="87"/>
      <c r="E333" s="38"/>
      <c r="F333" s="39">
        <f>(E333/E327)*100</f>
        <v>0</v>
      </c>
      <c r="G333" s="36"/>
      <c r="H333" s="22"/>
      <c r="I333" s="22"/>
      <c r="J333" s="25"/>
      <c r="K333" s="25"/>
      <c r="L333" s="84"/>
      <c r="M333" s="60"/>
      <c r="N333" s="80"/>
    </row>
    <row r="334" spans="1:14" ht="15.75">
      <c r="A334" s="41" t="s">
        <v>37</v>
      </c>
      <c r="B334" s="10"/>
      <c r="C334" s="11"/>
      <c r="D334" s="11"/>
      <c r="E334" s="13"/>
      <c r="F334" s="13"/>
      <c r="G334" s="42"/>
      <c r="H334" s="43"/>
      <c r="I334" s="43"/>
      <c r="J334" s="43"/>
      <c r="K334" s="13"/>
      <c r="L334" s="17"/>
      <c r="M334" s="40"/>
      <c r="N334" s="40"/>
    </row>
    <row r="335" spans="1:14" ht="15.75">
      <c r="A335" s="12" t="s">
        <v>38</v>
      </c>
      <c r="B335" s="10"/>
      <c r="C335" s="44"/>
      <c r="D335" s="45"/>
      <c r="E335" s="46"/>
      <c r="F335" s="43"/>
      <c r="G335" s="42"/>
      <c r="H335" s="43"/>
      <c r="I335" s="43"/>
      <c r="J335" s="43"/>
      <c r="K335" s="13"/>
      <c r="L335" s="17"/>
      <c r="M335" s="24"/>
      <c r="N335" s="24"/>
    </row>
    <row r="336" spans="1:14" ht="15.75">
      <c r="A336" s="12" t="s">
        <v>39</v>
      </c>
      <c r="B336" s="10"/>
      <c r="C336" s="11"/>
      <c r="D336" s="45"/>
      <c r="E336" s="46"/>
      <c r="F336" s="43"/>
      <c r="G336" s="42"/>
      <c r="H336" s="47"/>
      <c r="I336" s="47"/>
      <c r="J336" s="47"/>
      <c r="K336" s="13"/>
      <c r="L336" s="17"/>
      <c r="M336" s="17"/>
      <c r="N336" s="17"/>
    </row>
    <row r="337" spans="1:14" ht="15.75">
      <c r="A337" s="12" t="s">
        <v>40</v>
      </c>
      <c r="B337" s="44"/>
      <c r="C337" s="11"/>
      <c r="D337" s="45"/>
      <c r="E337" s="46"/>
      <c r="F337" s="43"/>
      <c r="G337" s="48"/>
      <c r="H337" s="47"/>
      <c r="I337" s="47"/>
      <c r="J337" s="47"/>
      <c r="K337" s="13"/>
      <c r="L337" s="17"/>
      <c r="M337" s="17"/>
      <c r="N337" s="17"/>
    </row>
    <row r="338" spans="1:14" ht="15.75">
      <c r="A338" s="12" t="s">
        <v>41</v>
      </c>
      <c r="B338" s="35"/>
      <c r="C338" s="11"/>
      <c r="D338" s="49"/>
      <c r="E338" s="43"/>
      <c r="F338" s="43"/>
      <c r="G338" s="48"/>
      <c r="H338" s="47"/>
      <c r="I338" s="47"/>
      <c r="J338" s="47"/>
      <c r="K338" s="43"/>
      <c r="L338" s="17"/>
      <c r="M338" s="17"/>
      <c r="N338" s="17"/>
    </row>
    <row r="339" spans="1:14" ht="15.75">
      <c r="A339" s="93" t="s">
        <v>0</v>
      </c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</row>
    <row r="340" spans="1:14" ht="15.75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</row>
    <row r="341" spans="1:14" ht="15.75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</row>
    <row r="342" spans="1:14" ht="15.75">
      <c r="A342" s="94" t="s">
        <v>1</v>
      </c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</row>
    <row r="343" spans="1:14" ht="15.75">
      <c r="A343" s="94" t="s">
        <v>2</v>
      </c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</row>
    <row r="344" spans="1:14" ht="16.5" thickBot="1">
      <c r="A344" s="95" t="s">
        <v>3</v>
      </c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</row>
    <row r="345" spans="1:14" ht="15.75">
      <c r="A345" s="96" t="s">
        <v>81</v>
      </c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</row>
    <row r="346" spans="1:14" ht="15.75">
      <c r="A346" s="96" t="s">
        <v>5</v>
      </c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</row>
    <row r="347" spans="1:14" ht="15.75">
      <c r="A347" s="91" t="s">
        <v>6</v>
      </c>
      <c r="B347" s="88" t="s">
        <v>7</v>
      </c>
      <c r="C347" s="88" t="s">
        <v>8</v>
      </c>
      <c r="D347" s="91" t="s">
        <v>9</v>
      </c>
      <c r="E347" s="91" t="s">
        <v>10</v>
      </c>
      <c r="F347" s="88" t="s">
        <v>11</v>
      </c>
      <c r="G347" s="88" t="s">
        <v>12</v>
      </c>
      <c r="H347" s="88" t="s">
        <v>13</v>
      </c>
      <c r="I347" s="88" t="s">
        <v>14</v>
      </c>
      <c r="J347" s="88" t="s">
        <v>15</v>
      </c>
      <c r="K347" s="90" t="s">
        <v>16</v>
      </c>
      <c r="L347" s="88" t="s">
        <v>17</v>
      </c>
      <c r="M347" s="88" t="s">
        <v>18</v>
      </c>
      <c r="N347" s="88" t="s">
        <v>19</v>
      </c>
    </row>
    <row r="348" spans="1:14" ht="15.75">
      <c r="A348" s="92"/>
      <c r="B348" s="88"/>
      <c r="C348" s="88"/>
      <c r="D348" s="91"/>
      <c r="E348" s="91"/>
      <c r="F348" s="88"/>
      <c r="G348" s="88"/>
      <c r="H348" s="88"/>
      <c r="I348" s="88"/>
      <c r="J348" s="88"/>
      <c r="K348" s="90"/>
      <c r="L348" s="88"/>
      <c r="M348" s="88"/>
      <c r="N348" s="88"/>
    </row>
    <row r="349" spans="1:14" ht="15.75">
      <c r="A349" s="75"/>
      <c r="B349" s="76"/>
      <c r="C349" s="72"/>
      <c r="D349" s="77"/>
      <c r="E349" s="74"/>
      <c r="F349" s="72"/>
      <c r="G349" s="72"/>
      <c r="H349" s="72"/>
      <c r="I349" s="72"/>
      <c r="J349" s="72"/>
      <c r="K349" s="73"/>
      <c r="L349" s="72"/>
      <c r="M349" s="72"/>
      <c r="N349" s="72"/>
    </row>
    <row r="350" spans="1:14" ht="15.75">
      <c r="A350" s="64">
        <v>1</v>
      </c>
      <c r="B350" s="71">
        <v>43187</v>
      </c>
      <c r="C350" s="78" t="s">
        <v>20</v>
      </c>
      <c r="D350" s="66" t="s">
        <v>21</v>
      </c>
      <c r="E350" s="63" t="s">
        <v>24</v>
      </c>
      <c r="F350" s="6">
        <v>157</v>
      </c>
      <c r="G350" s="6">
        <v>156</v>
      </c>
      <c r="H350" s="6">
        <v>157.5</v>
      </c>
      <c r="I350" s="6">
        <v>158</v>
      </c>
      <c r="J350" s="6">
        <v>158.5</v>
      </c>
      <c r="K350" s="6">
        <v>158</v>
      </c>
      <c r="L350" s="5">
        <v>5000</v>
      </c>
      <c r="M350" s="7">
        <f>IF(D350="BUY",(K350-F350)*(L350),(F350-K350)*(L350))</f>
        <v>5000</v>
      </c>
      <c r="N350" s="82">
        <f>M350/(L350)/F350%</f>
        <v>0.6369426751592356</v>
      </c>
    </row>
    <row r="351" spans="1:14" ht="15.75">
      <c r="A351" s="64">
        <v>2</v>
      </c>
      <c r="B351" s="71">
        <v>43187</v>
      </c>
      <c r="C351" s="78" t="s">
        <v>20</v>
      </c>
      <c r="D351" s="66" t="s">
        <v>21</v>
      </c>
      <c r="E351" s="63" t="s">
        <v>47</v>
      </c>
      <c r="F351" s="6">
        <v>214</v>
      </c>
      <c r="G351" s="6">
        <v>213</v>
      </c>
      <c r="H351" s="6">
        <v>214.5</v>
      </c>
      <c r="I351" s="6">
        <v>215</v>
      </c>
      <c r="J351" s="6">
        <v>215.5</v>
      </c>
      <c r="K351" s="6">
        <v>214.5</v>
      </c>
      <c r="L351" s="5">
        <v>5000</v>
      </c>
      <c r="M351" s="7">
        <f>IF(D351="BUY",(K351-F351)*(L351),(F351-K351)*(L351))</f>
        <v>2500</v>
      </c>
      <c r="N351" s="82">
        <f>M351/(L351)/F351%</f>
        <v>0.2336448598130841</v>
      </c>
    </row>
    <row r="352" spans="1:14" ht="15.75">
      <c r="A352" s="64">
        <v>3</v>
      </c>
      <c r="B352" s="71">
        <v>43186</v>
      </c>
      <c r="C352" s="78" t="s">
        <v>20</v>
      </c>
      <c r="D352" s="66" t="s">
        <v>23</v>
      </c>
      <c r="E352" s="63" t="s">
        <v>44</v>
      </c>
      <c r="F352" s="6">
        <v>30690</v>
      </c>
      <c r="G352" s="6">
        <v>30760</v>
      </c>
      <c r="H352" s="6">
        <v>30650</v>
      </c>
      <c r="I352" s="6">
        <v>3610</v>
      </c>
      <c r="J352" s="6">
        <v>30570</v>
      </c>
      <c r="K352" s="6">
        <v>30760</v>
      </c>
      <c r="L352" s="5">
        <v>100</v>
      </c>
      <c r="M352" s="7">
        <f>IF(D352="BUY",(K352-F352)*(L352),(F352-K352)*(L352))</f>
        <v>-7000</v>
      </c>
      <c r="N352" s="82">
        <f>M352/(L352)/F352%</f>
        <v>-0.22808732486151842</v>
      </c>
    </row>
    <row r="353" spans="1:14" ht="15.75">
      <c r="A353" s="64">
        <v>4</v>
      </c>
      <c r="B353" s="71">
        <v>43186</v>
      </c>
      <c r="C353" s="78" t="s">
        <v>20</v>
      </c>
      <c r="D353" s="66" t="s">
        <v>21</v>
      </c>
      <c r="E353" s="63" t="s">
        <v>82</v>
      </c>
      <c r="F353" s="6">
        <v>4270</v>
      </c>
      <c r="G353" s="6">
        <v>4225</v>
      </c>
      <c r="H353" s="6">
        <v>4295</v>
      </c>
      <c r="I353" s="6">
        <v>4310</v>
      </c>
      <c r="J353" s="6">
        <v>4345</v>
      </c>
      <c r="K353" s="6">
        <v>4295</v>
      </c>
      <c r="L353" s="5">
        <v>100</v>
      </c>
      <c r="M353" s="7">
        <f aca="true" t="shared" si="41" ref="M353:M358">IF(D353="BUY",(K353-F353)*(L353),(F353-K353)*(L353))</f>
        <v>2500</v>
      </c>
      <c r="N353" s="82">
        <f aca="true" t="shared" si="42" ref="N353:N358">M353/(L353)/F353%</f>
        <v>0.585480093676815</v>
      </c>
    </row>
    <row r="354" spans="1:14" ht="15.75">
      <c r="A354" s="64">
        <v>5</v>
      </c>
      <c r="B354" s="71">
        <v>43186</v>
      </c>
      <c r="C354" s="78" t="s">
        <v>20</v>
      </c>
      <c r="D354" s="66" t="s">
        <v>21</v>
      </c>
      <c r="E354" s="63" t="s">
        <v>24</v>
      </c>
      <c r="F354" s="6">
        <v>155.8</v>
      </c>
      <c r="G354" s="6">
        <v>154.8</v>
      </c>
      <c r="H354" s="6">
        <v>156.3</v>
      </c>
      <c r="I354" s="6">
        <v>156.8</v>
      </c>
      <c r="J354" s="6">
        <v>157.3</v>
      </c>
      <c r="K354" s="6">
        <v>156.3</v>
      </c>
      <c r="L354" s="5">
        <v>5000</v>
      </c>
      <c r="M354" s="7">
        <f t="shared" si="41"/>
        <v>2500</v>
      </c>
      <c r="N354" s="82">
        <f t="shared" si="42"/>
        <v>0.3209242618741977</v>
      </c>
    </row>
    <row r="355" spans="1:14" ht="15.75">
      <c r="A355" s="64">
        <v>6</v>
      </c>
      <c r="B355" s="71">
        <v>43185</v>
      </c>
      <c r="C355" s="78" t="s">
        <v>20</v>
      </c>
      <c r="D355" s="66" t="s">
        <v>21</v>
      </c>
      <c r="E355" s="63" t="s">
        <v>82</v>
      </c>
      <c r="F355" s="6">
        <v>4275</v>
      </c>
      <c r="G355" s="6">
        <v>4235</v>
      </c>
      <c r="H355" s="6">
        <v>4300</v>
      </c>
      <c r="I355" s="6">
        <v>4325</v>
      </c>
      <c r="J355" s="6">
        <v>4350</v>
      </c>
      <c r="K355" s="6">
        <v>4235</v>
      </c>
      <c r="L355" s="5">
        <v>100</v>
      </c>
      <c r="M355" s="7">
        <f t="shared" si="41"/>
        <v>-4000</v>
      </c>
      <c r="N355" s="82">
        <f t="shared" si="42"/>
        <v>-0.935672514619883</v>
      </c>
    </row>
    <row r="356" spans="1:14" ht="15.75">
      <c r="A356" s="64">
        <v>7</v>
      </c>
      <c r="B356" s="71">
        <v>43182</v>
      </c>
      <c r="C356" s="78" t="s">
        <v>20</v>
      </c>
      <c r="D356" s="66" t="s">
        <v>23</v>
      </c>
      <c r="E356" s="63" t="s">
        <v>24</v>
      </c>
      <c r="F356" s="6">
        <v>153</v>
      </c>
      <c r="G356" s="6">
        <v>154</v>
      </c>
      <c r="H356" s="6">
        <v>152.5</v>
      </c>
      <c r="I356" s="6">
        <v>152</v>
      </c>
      <c r="J356" s="6">
        <v>151.5</v>
      </c>
      <c r="K356" s="6">
        <v>152</v>
      </c>
      <c r="L356" s="5">
        <v>5000</v>
      </c>
      <c r="M356" s="7">
        <f t="shared" si="41"/>
        <v>5000</v>
      </c>
      <c r="N356" s="82">
        <f t="shared" si="42"/>
        <v>0.6535947712418301</v>
      </c>
    </row>
    <row r="357" spans="1:14" ht="15.75">
      <c r="A357" s="64">
        <v>8</v>
      </c>
      <c r="B357" s="71">
        <v>43180</v>
      </c>
      <c r="C357" s="78" t="s">
        <v>20</v>
      </c>
      <c r="D357" s="66" t="s">
        <v>21</v>
      </c>
      <c r="E357" s="63" t="s">
        <v>48</v>
      </c>
      <c r="F357" s="6">
        <v>4190</v>
      </c>
      <c r="G357" s="6">
        <v>4150</v>
      </c>
      <c r="H357" s="6">
        <v>4215</v>
      </c>
      <c r="I357" s="6">
        <v>4235</v>
      </c>
      <c r="J357" s="6">
        <v>4260</v>
      </c>
      <c r="K357" s="6">
        <v>4235</v>
      </c>
      <c r="L357" s="5">
        <v>100</v>
      </c>
      <c r="M357" s="7">
        <f t="shared" si="41"/>
        <v>4500</v>
      </c>
      <c r="N357" s="82">
        <f t="shared" si="42"/>
        <v>1.0739856801909309</v>
      </c>
    </row>
    <row r="358" spans="1:14" ht="15.75">
      <c r="A358" s="64">
        <v>9</v>
      </c>
      <c r="B358" s="71">
        <v>43180</v>
      </c>
      <c r="C358" s="78" t="s">
        <v>20</v>
      </c>
      <c r="D358" s="66" t="s">
        <v>23</v>
      </c>
      <c r="E358" s="63" t="s">
        <v>47</v>
      </c>
      <c r="F358" s="6">
        <v>208.6</v>
      </c>
      <c r="G358" s="6">
        <v>209.6</v>
      </c>
      <c r="H358" s="6">
        <v>208</v>
      </c>
      <c r="I358" s="6">
        <v>207.5</v>
      </c>
      <c r="J358" s="6">
        <v>207</v>
      </c>
      <c r="K358" s="6">
        <v>209.6</v>
      </c>
      <c r="L358" s="5">
        <v>5000</v>
      </c>
      <c r="M358" s="7">
        <f t="shared" si="41"/>
        <v>-5000</v>
      </c>
      <c r="N358" s="82">
        <f t="shared" si="42"/>
        <v>-0.4793863854266539</v>
      </c>
    </row>
    <row r="359" spans="1:14" ht="15.75">
      <c r="A359" s="64">
        <v>10</v>
      </c>
      <c r="B359" s="71">
        <v>43179</v>
      </c>
      <c r="C359" s="78" t="s">
        <v>20</v>
      </c>
      <c r="D359" s="66" t="s">
        <v>21</v>
      </c>
      <c r="E359" s="63" t="s">
        <v>48</v>
      </c>
      <c r="F359" s="6">
        <v>4120</v>
      </c>
      <c r="G359" s="6">
        <v>4080</v>
      </c>
      <c r="H359" s="6">
        <v>4145</v>
      </c>
      <c r="I359" s="6">
        <v>4170</v>
      </c>
      <c r="J359" s="6">
        <v>4195</v>
      </c>
      <c r="K359" s="6">
        <v>4195</v>
      </c>
      <c r="L359" s="5">
        <v>100</v>
      </c>
      <c r="M359" s="7">
        <f aca="true" t="shared" si="43" ref="M359:M364">IF(D359="BUY",(K359-F359)*(L359),(F359-K359)*(L359))</f>
        <v>7500</v>
      </c>
      <c r="N359" s="82">
        <f aca="true" t="shared" si="44" ref="N359:N364">M359/(L359)/F359%</f>
        <v>1.820388349514563</v>
      </c>
    </row>
    <row r="360" spans="1:14" ht="15.75">
      <c r="A360" s="64">
        <v>11</v>
      </c>
      <c r="B360" s="71">
        <v>43178</v>
      </c>
      <c r="C360" s="78" t="s">
        <v>20</v>
      </c>
      <c r="D360" s="66" t="s">
        <v>23</v>
      </c>
      <c r="E360" s="63" t="s">
        <v>46</v>
      </c>
      <c r="F360" s="6">
        <v>443.5</v>
      </c>
      <c r="G360" s="6">
        <v>448</v>
      </c>
      <c r="H360" s="6">
        <v>441</v>
      </c>
      <c r="I360" s="6">
        <v>438.5</v>
      </c>
      <c r="J360" s="6">
        <v>436</v>
      </c>
      <c r="K360" s="6">
        <v>448</v>
      </c>
      <c r="L360" s="5">
        <v>1000</v>
      </c>
      <c r="M360" s="7">
        <f t="shared" si="43"/>
        <v>-4500</v>
      </c>
      <c r="N360" s="82">
        <f t="shared" si="44"/>
        <v>-1.0146561443066517</v>
      </c>
    </row>
    <row r="361" spans="1:14" ht="15.75">
      <c r="A361" s="64">
        <v>12</v>
      </c>
      <c r="B361" s="71">
        <v>43178</v>
      </c>
      <c r="C361" s="78" t="s">
        <v>20</v>
      </c>
      <c r="D361" s="66" t="s">
        <v>21</v>
      </c>
      <c r="E361" s="63" t="s">
        <v>48</v>
      </c>
      <c r="F361" s="6">
        <v>4050</v>
      </c>
      <c r="G361" s="6">
        <v>4010</v>
      </c>
      <c r="H361" s="6">
        <v>4075</v>
      </c>
      <c r="I361" s="6">
        <v>4100</v>
      </c>
      <c r="J361" s="6">
        <v>4125</v>
      </c>
      <c r="K361" s="6">
        <v>4075</v>
      </c>
      <c r="L361" s="5">
        <v>100</v>
      </c>
      <c r="M361" s="7">
        <f t="shared" si="43"/>
        <v>2500</v>
      </c>
      <c r="N361" s="82">
        <f t="shared" si="44"/>
        <v>0.6172839506172839</v>
      </c>
    </row>
    <row r="362" spans="1:14" ht="15.75">
      <c r="A362" s="64">
        <v>13</v>
      </c>
      <c r="B362" s="71">
        <v>43175</v>
      </c>
      <c r="C362" s="78" t="s">
        <v>20</v>
      </c>
      <c r="D362" s="66" t="s">
        <v>21</v>
      </c>
      <c r="E362" s="63" t="s">
        <v>48</v>
      </c>
      <c r="F362" s="6">
        <v>3990</v>
      </c>
      <c r="G362" s="6">
        <v>3950</v>
      </c>
      <c r="H362" s="6">
        <v>4015</v>
      </c>
      <c r="I362" s="6">
        <v>4045</v>
      </c>
      <c r="J362" s="6">
        <v>4070</v>
      </c>
      <c r="K362" s="6">
        <v>4045</v>
      </c>
      <c r="L362" s="5">
        <v>100</v>
      </c>
      <c r="M362" s="7">
        <f t="shared" si="43"/>
        <v>5500</v>
      </c>
      <c r="N362" s="82">
        <f t="shared" si="44"/>
        <v>1.3784461152882206</v>
      </c>
    </row>
    <row r="363" spans="1:14" ht="15.75">
      <c r="A363" s="64">
        <v>14</v>
      </c>
      <c r="B363" s="71">
        <v>43172</v>
      </c>
      <c r="C363" s="78" t="s">
        <v>20</v>
      </c>
      <c r="D363" s="66" t="s">
        <v>21</v>
      </c>
      <c r="E363" s="63" t="s">
        <v>47</v>
      </c>
      <c r="F363" s="6">
        <v>213</v>
      </c>
      <c r="G363" s="6">
        <v>212</v>
      </c>
      <c r="H363" s="6">
        <v>213.5</v>
      </c>
      <c r="I363" s="6">
        <v>214</v>
      </c>
      <c r="J363" s="6">
        <v>214.5</v>
      </c>
      <c r="K363" s="6">
        <v>214</v>
      </c>
      <c r="L363" s="5">
        <v>5000</v>
      </c>
      <c r="M363" s="7">
        <f t="shared" si="43"/>
        <v>5000</v>
      </c>
      <c r="N363" s="82">
        <f t="shared" si="44"/>
        <v>0.4694835680751174</v>
      </c>
    </row>
    <row r="364" spans="1:14" ht="15.75">
      <c r="A364" s="64">
        <v>15</v>
      </c>
      <c r="B364" s="71">
        <v>43168</v>
      </c>
      <c r="C364" s="78" t="s">
        <v>20</v>
      </c>
      <c r="D364" s="66" t="s">
        <v>23</v>
      </c>
      <c r="E364" s="63" t="s">
        <v>44</v>
      </c>
      <c r="F364" s="6">
        <v>30330</v>
      </c>
      <c r="G364" s="6">
        <v>30400</v>
      </c>
      <c r="H364" s="6">
        <v>30290</v>
      </c>
      <c r="I364" s="6">
        <v>30250</v>
      </c>
      <c r="J364" s="6">
        <v>30210</v>
      </c>
      <c r="K364" s="6">
        <v>30400</v>
      </c>
      <c r="L364" s="5">
        <v>100</v>
      </c>
      <c r="M364" s="7">
        <f t="shared" si="43"/>
        <v>-7000</v>
      </c>
      <c r="N364" s="82">
        <f t="shared" si="44"/>
        <v>-0.23079459281239695</v>
      </c>
    </row>
    <row r="365" spans="1:14" ht="15.75">
      <c r="A365" s="64">
        <v>16</v>
      </c>
      <c r="B365" s="71">
        <v>43165</v>
      </c>
      <c r="C365" s="78" t="s">
        <v>20</v>
      </c>
      <c r="D365" s="66" t="s">
        <v>23</v>
      </c>
      <c r="E365" s="63" t="s">
        <v>24</v>
      </c>
      <c r="F365" s="6">
        <v>157.5</v>
      </c>
      <c r="G365" s="6">
        <v>158.5</v>
      </c>
      <c r="H365" s="6">
        <v>157</v>
      </c>
      <c r="I365" s="6">
        <v>156.5</v>
      </c>
      <c r="J365" s="6">
        <v>156</v>
      </c>
      <c r="K365" s="6">
        <v>158.5</v>
      </c>
      <c r="L365" s="5">
        <v>5000</v>
      </c>
      <c r="M365" s="7">
        <f aca="true" t="shared" si="45" ref="M365:M370">IF(D365="BUY",(K365-F365)*(L365),(F365-K365)*(L365))</f>
        <v>-5000</v>
      </c>
      <c r="N365" s="82">
        <f aca="true" t="shared" si="46" ref="N365:N370">M365/(L365)/F365%</f>
        <v>-0.6349206349206349</v>
      </c>
    </row>
    <row r="366" spans="1:14" ht="15.75">
      <c r="A366" s="64">
        <v>17</v>
      </c>
      <c r="B366" s="71">
        <v>43164</v>
      </c>
      <c r="C366" s="78" t="s">
        <v>20</v>
      </c>
      <c r="D366" s="66" t="s">
        <v>23</v>
      </c>
      <c r="E366" s="63" t="s">
        <v>24</v>
      </c>
      <c r="F366" s="6">
        <v>159</v>
      </c>
      <c r="G366" s="6">
        <v>160</v>
      </c>
      <c r="H366" s="6">
        <v>158.5</v>
      </c>
      <c r="I366" s="6">
        <v>158</v>
      </c>
      <c r="J366" s="6">
        <v>157.5</v>
      </c>
      <c r="K366" s="6">
        <v>158</v>
      </c>
      <c r="L366" s="5">
        <v>5000</v>
      </c>
      <c r="M366" s="7">
        <f t="shared" si="45"/>
        <v>5000</v>
      </c>
      <c r="N366" s="82">
        <f t="shared" si="46"/>
        <v>0.6289308176100629</v>
      </c>
    </row>
    <row r="367" spans="1:14" ht="15.75">
      <c r="A367" s="64">
        <v>18</v>
      </c>
      <c r="B367" s="71">
        <v>43164</v>
      </c>
      <c r="C367" s="78" t="s">
        <v>20</v>
      </c>
      <c r="D367" s="66" t="s">
        <v>21</v>
      </c>
      <c r="E367" s="63" t="s">
        <v>48</v>
      </c>
      <c r="F367" s="6">
        <v>4020</v>
      </c>
      <c r="G367" s="6">
        <v>3980</v>
      </c>
      <c r="H367" s="6">
        <v>4045</v>
      </c>
      <c r="I367" s="6">
        <v>4070</v>
      </c>
      <c r="J367" s="6">
        <v>4095</v>
      </c>
      <c r="K367" s="6">
        <v>4095</v>
      </c>
      <c r="L367" s="5">
        <v>100</v>
      </c>
      <c r="M367" s="7">
        <f t="shared" si="45"/>
        <v>7500</v>
      </c>
      <c r="N367" s="82">
        <f t="shared" si="46"/>
        <v>1.8656716417910446</v>
      </c>
    </row>
    <row r="368" spans="1:14" ht="15.75">
      <c r="A368" s="64">
        <v>19</v>
      </c>
      <c r="B368" s="71">
        <v>43160</v>
      </c>
      <c r="C368" s="78" t="s">
        <v>20</v>
      </c>
      <c r="D368" s="66" t="s">
        <v>23</v>
      </c>
      <c r="E368" s="63" t="s">
        <v>48</v>
      </c>
      <c r="F368" s="6">
        <v>4023</v>
      </c>
      <c r="G368" s="6">
        <v>4065</v>
      </c>
      <c r="H368" s="6">
        <v>3995</v>
      </c>
      <c r="I368" s="6">
        <v>3970</v>
      </c>
      <c r="J368" s="6">
        <v>3945</v>
      </c>
      <c r="K368" s="6">
        <v>3995</v>
      </c>
      <c r="L368" s="5">
        <v>100</v>
      </c>
      <c r="M368" s="7">
        <f t="shared" si="45"/>
        <v>2800</v>
      </c>
      <c r="N368" s="82">
        <f t="shared" si="46"/>
        <v>0.6959980114342531</v>
      </c>
    </row>
    <row r="369" spans="1:14" ht="15.75">
      <c r="A369" s="64">
        <v>20</v>
      </c>
      <c r="B369" s="71">
        <v>43160</v>
      </c>
      <c r="C369" s="78" t="s">
        <v>20</v>
      </c>
      <c r="D369" s="66" t="s">
        <v>23</v>
      </c>
      <c r="E369" s="63" t="s">
        <v>44</v>
      </c>
      <c r="F369" s="6">
        <v>30240</v>
      </c>
      <c r="G369" s="6">
        <v>30310</v>
      </c>
      <c r="H369" s="6">
        <v>30200</v>
      </c>
      <c r="I369" s="6">
        <v>30160</v>
      </c>
      <c r="J369" s="6">
        <v>30120</v>
      </c>
      <c r="K369" s="6">
        <v>30200</v>
      </c>
      <c r="L369" s="5">
        <v>100</v>
      </c>
      <c r="M369" s="7">
        <f t="shared" si="45"/>
        <v>4000</v>
      </c>
      <c r="N369" s="82">
        <f t="shared" si="46"/>
        <v>0.1322751322751323</v>
      </c>
    </row>
    <row r="370" spans="1:14" ht="15.75">
      <c r="A370" s="64">
        <v>21</v>
      </c>
      <c r="B370" s="71">
        <v>43160</v>
      </c>
      <c r="C370" s="78" t="s">
        <v>20</v>
      </c>
      <c r="D370" s="66" t="s">
        <v>23</v>
      </c>
      <c r="E370" s="63" t="s">
        <v>24</v>
      </c>
      <c r="F370" s="6">
        <v>163</v>
      </c>
      <c r="G370" s="6">
        <v>164</v>
      </c>
      <c r="H370" s="6">
        <v>162.5</v>
      </c>
      <c r="I370" s="6">
        <v>162</v>
      </c>
      <c r="J370" s="6">
        <v>161.5</v>
      </c>
      <c r="K370" s="6">
        <v>161.5</v>
      </c>
      <c r="L370" s="5">
        <v>5000</v>
      </c>
      <c r="M370" s="83">
        <f t="shared" si="45"/>
        <v>7500</v>
      </c>
      <c r="N370" s="69">
        <f t="shared" si="46"/>
        <v>0.9202453987730062</v>
      </c>
    </row>
    <row r="371" spans="1:12" ht="15.75">
      <c r="A371" s="9" t="s">
        <v>25</v>
      </c>
      <c r="B371" s="10"/>
      <c r="C371" s="11"/>
      <c r="D371" s="12"/>
      <c r="E371" s="13"/>
      <c r="F371" s="13"/>
      <c r="G371" s="14"/>
      <c r="H371" s="15"/>
      <c r="I371" s="15"/>
      <c r="J371" s="15"/>
      <c r="K371" s="16"/>
      <c r="L371" s="17"/>
    </row>
    <row r="372" spans="1:12" ht="15.75">
      <c r="A372" s="9" t="s">
        <v>26</v>
      </c>
      <c r="B372" s="19"/>
      <c r="C372" s="11"/>
      <c r="D372" s="12"/>
      <c r="E372" s="13"/>
      <c r="F372" s="13"/>
      <c r="G372" s="14"/>
      <c r="H372" s="13"/>
      <c r="I372" s="13"/>
      <c r="J372" s="13"/>
      <c r="K372" s="16"/>
      <c r="L372" s="17"/>
    </row>
    <row r="373" spans="1:13" ht="15.75">
      <c r="A373" s="9" t="s">
        <v>26</v>
      </c>
      <c r="B373" s="19"/>
      <c r="C373" s="20"/>
      <c r="D373" s="21"/>
      <c r="E373" s="22"/>
      <c r="F373" s="22"/>
      <c r="G373" s="23"/>
      <c r="H373" s="22"/>
      <c r="I373" s="22"/>
      <c r="J373" s="22"/>
      <c r="K373" s="22"/>
      <c r="L373" s="17"/>
      <c r="M373" s="17"/>
    </row>
    <row r="374" spans="1:14" ht="16.5" thickBot="1">
      <c r="A374" s="24"/>
      <c r="B374" s="19"/>
      <c r="C374" s="22"/>
      <c r="D374" s="22"/>
      <c r="E374" s="22"/>
      <c r="F374" s="25"/>
      <c r="G374" s="26"/>
      <c r="H374" s="27" t="s">
        <v>27</v>
      </c>
      <c r="I374" s="27"/>
      <c r="J374" s="28"/>
      <c r="K374" s="28"/>
      <c r="L374" s="17"/>
      <c r="N374" s="17"/>
    </row>
    <row r="375" spans="1:13" ht="15.75">
      <c r="A375" s="24"/>
      <c r="B375" s="19"/>
      <c r="C375" s="97" t="s">
        <v>28</v>
      </c>
      <c r="D375" s="97"/>
      <c r="E375" s="29">
        <v>21</v>
      </c>
      <c r="F375" s="30">
        <v>100</v>
      </c>
      <c r="G375" s="31">
        <v>21</v>
      </c>
      <c r="H375" s="32">
        <f>G376/G375%</f>
        <v>71.42857142857143</v>
      </c>
      <c r="I375" s="32"/>
      <c r="J375" s="32"/>
      <c r="L375" s="17"/>
      <c r="M375" s="17"/>
    </row>
    <row r="376" spans="1:11" ht="15.75">
      <c r="A376" s="24"/>
      <c r="B376" s="19"/>
      <c r="C376" s="98" t="s">
        <v>29</v>
      </c>
      <c r="D376" s="98"/>
      <c r="E376" s="33">
        <v>15</v>
      </c>
      <c r="F376" s="34">
        <f>(E376/E375)*100</f>
        <v>71.42857142857143</v>
      </c>
      <c r="G376" s="31">
        <v>15</v>
      </c>
      <c r="H376" s="28"/>
      <c r="I376" s="28"/>
      <c r="J376" s="22"/>
      <c r="K376" s="28"/>
    </row>
    <row r="377" spans="1:14" ht="15.75">
      <c r="A377" s="35"/>
      <c r="B377" s="19"/>
      <c r="C377" s="98" t="s">
        <v>31</v>
      </c>
      <c r="D377" s="98"/>
      <c r="E377" s="33">
        <v>0</v>
      </c>
      <c r="F377" s="34">
        <f>(E377/E375)*100</f>
        <v>0</v>
      </c>
      <c r="G377" s="36"/>
      <c r="H377" s="31"/>
      <c r="I377" s="31"/>
      <c r="J377" s="22"/>
      <c r="K377" s="28"/>
      <c r="L377" s="17"/>
      <c r="M377" s="20"/>
      <c r="N377" s="20"/>
    </row>
    <row r="378" spans="1:14" ht="15.75">
      <c r="A378" s="35"/>
      <c r="B378" s="19"/>
      <c r="C378" s="98" t="s">
        <v>32</v>
      </c>
      <c r="D378" s="98"/>
      <c r="E378" s="33">
        <v>0</v>
      </c>
      <c r="F378" s="34">
        <f>(E378/E375)*100</f>
        <v>0</v>
      </c>
      <c r="G378" s="36"/>
      <c r="H378" s="31"/>
      <c r="I378" s="31"/>
      <c r="J378" s="22"/>
      <c r="K378" s="28"/>
      <c r="L378" s="17"/>
      <c r="M378" s="17"/>
      <c r="N378" s="17"/>
    </row>
    <row r="379" spans="1:14" ht="15.75">
      <c r="A379" s="35"/>
      <c r="B379" s="19"/>
      <c r="C379" s="98" t="s">
        <v>33</v>
      </c>
      <c r="D379" s="98"/>
      <c r="E379" s="33">
        <v>0</v>
      </c>
      <c r="F379" s="34">
        <f>(E379/E375)*100</f>
        <v>0</v>
      </c>
      <c r="G379" s="36"/>
      <c r="H379" s="22" t="s">
        <v>34</v>
      </c>
      <c r="I379" s="22"/>
      <c r="J379" s="37"/>
      <c r="K379" s="28"/>
      <c r="L379" s="17"/>
      <c r="M379" s="17"/>
      <c r="N379" s="17"/>
    </row>
    <row r="380" spans="1:14" ht="15.75">
      <c r="A380" s="35"/>
      <c r="B380" s="19"/>
      <c r="C380" s="98" t="s">
        <v>35</v>
      </c>
      <c r="D380" s="98"/>
      <c r="E380" s="33">
        <v>6</v>
      </c>
      <c r="F380" s="34">
        <f>(E380/E375)*100</f>
        <v>28.57142857142857</v>
      </c>
      <c r="G380" s="36"/>
      <c r="H380" s="22"/>
      <c r="I380" s="22"/>
      <c r="J380" s="37"/>
      <c r="K380" s="28"/>
      <c r="L380" s="17"/>
      <c r="M380" s="17"/>
      <c r="N380" s="17"/>
    </row>
    <row r="381" spans="1:14" ht="16.5" thickBot="1">
      <c r="A381" s="35"/>
      <c r="B381" s="19"/>
      <c r="C381" s="99" t="s">
        <v>36</v>
      </c>
      <c r="D381" s="99"/>
      <c r="E381" s="38"/>
      <c r="F381" s="39">
        <f>(E381/E375)*100</f>
        <v>0</v>
      </c>
      <c r="G381" s="36"/>
      <c r="H381" s="22"/>
      <c r="I381" s="22"/>
      <c r="M381" s="17"/>
      <c r="N381" s="17"/>
    </row>
    <row r="382" spans="1:14" ht="15.75">
      <c r="A382" s="41" t="s">
        <v>37</v>
      </c>
      <c r="B382" s="10"/>
      <c r="C382" s="11"/>
      <c r="D382" s="11"/>
      <c r="E382" s="13"/>
      <c r="F382" s="13"/>
      <c r="G382" s="42"/>
      <c r="H382" s="43"/>
      <c r="I382" s="43"/>
      <c r="J382" s="43"/>
      <c r="K382" s="13"/>
      <c r="L382" s="17"/>
      <c r="M382" s="40"/>
      <c r="N382" s="40"/>
    </row>
    <row r="383" spans="1:14" ht="15.75">
      <c r="A383" s="12" t="s">
        <v>38</v>
      </c>
      <c r="B383" s="10"/>
      <c r="C383" s="44"/>
      <c r="D383" s="45"/>
      <c r="E383" s="46"/>
      <c r="F383" s="43"/>
      <c r="G383" s="42"/>
      <c r="H383" s="43"/>
      <c r="I383" s="43"/>
      <c r="J383" s="43"/>
      <c r="K383" s="13"/>
      <c r="L383" s="17"/>
      <c r="M383" s="24"/>
      <c r="N383" s="24"/>
    </row>
    <row r="384" spans="1:14" ht="15.75">
      <c r="A384" s="12" t="s">
        <v>39</v>
      </c>
      <c r="B384" s="10"/>
      <c r="C384" s="11"/>
      <c r="D384" s="45"/>
      <c r="E384" s="46"/>
      <c r="F384" s="43"/>
      <c r="G384" s="42"/>
      <c r="H384" s="47"/>
      <c r="I384" s="47"/>
      <c r="J384" s="47"/>
      <c r="K384" s="13"/>
      <c r="L384" s="17"/>
      <c r="M384" s="17"/>
      <c r="N384" s="17"/>
    </row>
    <row r="385" spans="1:14" ht="15.75">
      <c r="A385" s="12" t="s">
        <v>40</v>
      </c>
      <c r="B385" s="44"/>
      <c r="C385" s="11"/>
      <c r="D385" s="45"/>
      <c r="E385" s="46"/>
      <c r="F385" s="43"/>
      <c r="G385" s="48"/>
      <c r="H385" s="47"/>
      <c r="I385" s="47"/>
      <c r="J385" s="47"/>
      <c r="K385" s="13"/>
      <c r="L385" s="17"/>
      <c r="M385" s="17"/>
      <c r="N385" s="17"/>
    </row>
    <row r="386" spans="1:14" ht="15.75">
      <c r="A386" s="12" t="s">
        <v>41</v>
      </c>
      <c r="B386" s="35"/>
      <c r="C386" s="11"/>
      <c r="D386" s="49"/>
      <c r="E386" s="43"/>
      <c r="F386" s="43"/>
      <c r="G386" s="48"/>
      <c r="H386" s="47"/>
      <c r="I386" s="47"/>
      <c r="J386" s="47"/>
      <c r="K386" s="43"/>
      <c r="L386" s="17"/>
      <c r="M386" s="17"/>
      <c r="N386" s="17"/>
    </row>
    <row r="388" spans="1:14" ht="15.75">
      <c r="A388" s="93" t="s">
        <v>0</v>
      </c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</row>
    <row r="389" spans="1:14" ht="15.75">
      <c r="A389" s="93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</row>
    <row r="390" spans="1:14" ht="15.75">
      <c r="A390" s="93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</row>
    <row r="391" spans="1:14" ht="15.75">
      <c r="A391" s="94" t="s">
        <v>1</v>
      </c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</row>
    <row r="392" spans="1:14" ht="15.75">
      <c r="A392" s="94" t="s">
        <v>2</v>
      </c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</row>
    <row r="393" spans="1:14" ht="16.5" thickBot="1">
      <c r="A393" s="95" t="s">
        <v>3</v>
      </c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</row>
    <row r="394" spans="1:14" ht="15.75">
      <c r="A394" s="96" t="s">
        <v>78</v>
      </c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</row>
    <row r="395" spans="1:14" ht="15.75">
      <c r="A395" s="96" t="s">
        <v>5</v>
      </c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</row>
    <row r="396" spans="1:14" ht="15.75">
      <c r="A396" s="91" t="s">
        <v>6</v>
      </c>
      <c r="B396" s="88" t="s">
        <v>7</v>
      </c>
      <c r="C396" s="88" t="s">
        <v>8</v>
      </c>
      <c r="D396" s="91" t="s">
        <v>9</v>
      </c>
      <c r="E396" s="91" t="s">
        <v>10</v>
      </c>
      <c r="F396" s="88" t="s">
        <v>11</v>
      </c>
      <c r="G396" s="88" t="s">
        <v>12</v>
      </c>
      <c r="H396" s="88" t="s">
        <v>13</v>
      </c>
      <c r="I396" s="88" t="s">
        <v>14</v>
      </c>
      <c r="J396" s="88" t="s">
        <v>15</v>
      </c>
      <c r="K396" s="90" t="s">
        <v>16</v>
      </c>
      <c r="L396" s="88" t="s">
        <v>17</v>
      </c>
      <c r="M396" s="88" t="s">
        <v>18</v>
      </c>
      <c r="N396" s="88" t="s">
        <v>19</v>
      </c>
    </row>
    <row r="397" spans="1:14" ht="15.75">
      <c r="A397" s="92"/>
      <c r="B397" s="88"/>
      <c r="C397" s="88"/>
      <c r="D397" s="91"/>
      <c r="E397" s="91"/>
      <c r="F397" s="88"/>
      <c r="G397" s="88"/>
      <c r="H397" s="88"/>
      <c r="I397" s="88"/>
      <c r="J397" s="88"/>
      <c r="K397" s="90"/>
      <c r="L397" s="88"/>
      <c r="M397" s="88"/>
      <c r="N397" s="88"/>
    </row>
    <row r="398" spans="1:14" ht="15.75">
      <c r="A398" s="75"/>
      <c r="B398" s="76"/>
      <c r="C398" s="72"/>
      <c r="D398" s="77"/>
      <c r="E398" s="74"/>
      <c r="F398" s="72"/>
      <c r="G398" s="72"/>
      <c r="H398" s="72"/>
      <c r="I398" s="72"/>
      <c r="J398" s="72"/>
      <c r="K398" s="73"/>
      <c r="L398" s="72"/>
      <c r="M398" s="72"/>
      <c r="N398" s="72"/>
    </row>
    <row r="399" spans="1:14" ht="15.75">
      <c r="A399" s="64">
        <v>1</v>
      </c>
      <c r="B399" s="71">
        <v>43159</v>
      </c>
      <c r="C399" s="78" t="s">
        <v>20</v>
      </c>
      <c r="D399" s="66" t="s">
        <v>23</v>
      </c>
      <c r="E399" s="63" t="s">
        <v>47</v>
      </c>
      <c r="F399" s="6">
        <v>127</v>
      </c>
      <c r="G399" s="6">
        <v>128</v>
      </c>
      <c r="H399" s="6">
        <v>126.5</v>
      </c>
      <c r="I399" s="6">
        <v>126</v>
      </c>
      <c r="J399" s="6">
        <v>125.5</v>
      </c>
      <c r="K399" s="6">
        <v>126.5</v>
      </c>
      <c r="L399" s="5">
        <v>5000</v>
      </c>
      <c r="M399" s="7">
        <f aca="true" t="shared" si="47" ref="M399:M404">IF(D399="BUY",(K399-F399)*(L399),(F399-K399)*(L399))</f>
        <v>2500</v>
      </c>
      <c r="N399" s="82">
        <f aca="true" t="shared" si="48" ref="N399:N404">M399/(L399)/F399%</f>
        <v>0.39370078740157477</v>
      </c>
    </row>
    <row r="400" spans="1:14" ht="15.75">
      <c r="A400" s="64">
        <v>2</v>
      </c>
      <c r="B400" s="71">
        <v>43159</v>
      </c>
      <c r="C400" s="78" t="s">
        <v>20</v>
      </c>
      <c r="D400" s="66" t="s">
        <v>23</v>
      </c>
      <c r="E400" s="63" t="s">
        <v>44</v>
      </c>
      <c r="F400" s="6">
        <v>30290</v>
      </c>
      <c r="G400" s="6">
        <v>30350</v>
      </c>
      <c r="H400" s="6">
        <v>30250</v>
      </c>
      <c r="I400" s="6">
        <v>30210</v>
      </c>
      <c r="J400" s="6">
        <v>30170</v>
      </c>
      <c r="K400" s="6">
        <v>30350</v>
      </c>
      <c r="L400" s="5">
        <v>100</v>
      </c>
      <c r="M400" s="7">
        <f t="shared" si="47"/>
        <v>-6000</v>
      </c>
      <c r="N400" s="82">
        <f t="shared" si="48"/>
        <v>-0.19808517662594918</v>
      </c>
    </row>
    <row r="401" spans="1:14" ht="15.75">
      <c r="A401" s="64">
        <v>3</v>
      </c>
      <c r="B401" s="71">
        <v>43157</v>
      </c>
      <c r="C401" s="78" t="s">
        <v>20</v>
      </c>
      <c r="D401" s="66" t="s">
        <v>21</v>
      </c>
      <c r="E401" s="63" t="s">
        <v>45</v>
      </c>
      <c r="F401" s="6">
        <v>896</v>
      </c>
      <c r="G401" s="6">
        <v>879</v>
      </c>
      <c r="H401" s="6">
        <v>906</v>
      </c>
      <c r="I401" s="6">
        <v>916</v>
      </c>
      <c r="J401" s="6">
        <v>926</v>
      </c>
      <c r="K401" s="6">
        <v>906</v>
      </c>
      <c r="L401" s="5">
        <v>250</v>
      </c>
      <c r="M401" s="7">
        <f t="shared" si="47"/>
        <v>2500</v>
      </c>
      <c r="N401" s="82">
        <f t="shared" si="48"/>
        <v>1.1160714285714284</v>
      </c>
    </row>
    <row r="402" spans="1:14" ht="15.75">
      <c r="A402" s="64">
        <v>4</v>
      </c>
      <c r="B402" s="71">
        <v>43157</v>
      </c>
      <c r="C402" s="78" t="s">
        <v>20</v>
      </c>
      <c r="D402" s="66" t="s">
        <v>21</v>
      </c>
      <c r="E402" s="63" t="s">
        <v>47</v>
      </c>
      <c r="F402" s="6">
        <v>230.5</v>
      </c>
      <c r="G402" s="6">
        <v>231</v>
      </c>
      <c r="H402" s="6">
        <v>231.5</v>
      </c>
      <c r="I402" s="6">
        <v>232</v>
      </c>
      <c r="J402" s="6">
        <v>232.5</v>
      </c>
      <c r="K402" s="6">
        <v>231</v>
      </c>
      <c r="L402" s="5">
        <v>5000</v>
      </c>
      <c r="M402" s="7">
        <f t="shared" si="47"/>
        <v>2500</v>
      </c>
      <c r="N402" s="82">
        <f t="shared" si="48"/>
        <v>0.21691973969631234</v>
      </c>
    </row>
    <row r="403" spans="1:14" ht="15.75">
      <c r="A403" s="64">
        <v>5</v>
      </c>
      <c r="B403" s="71">
        <v>43157</v>
      </c>
      <c r="C403" s="78" t="s">
        <v>20</v>
      </c>
      <c r="D403" s="66" t="s">
        <v>21</v>
      </c>
      <c r="E403" s="63" t="s">
        <v>44</v>
      </c>
      <c r="F403" s="6">
        <v>30600</v>
      </c>
      <c r="G403" s="6">
        <v>30530</v>
      </c>
      <c r="H403" s="6">
        <v>30640</v>
      </c>
      <c r="I403" s="6">
        <v>30680</v>
      </c>
      <c r="J403" s="6">
        <v>30720</v>
      </c>
      <c r="K403" s="6">
        <v>30640</v>
      </c>
      <c r="L403" s="5">
        <v>100</v>
      </c>
      <c r="M403" s="7">
        <f t="shared" si="47"/>
        <v>4000</v>
      </c>
      <c r="N403" s="82">
        <f t="shared" si="48"/>
        <v>0.13071895424836602</v>
      </c>
    </row>
    <row r="404" spans="1:14" ht="15.75">
      <c r="A404" s="64">
        <v>6</v>
      </c>
      <c r="B404" s="71">
        <v>43154</v>
      </c>
      <c r="C404" s="78" t="s">
        <v>20</v>
      </c>
      <c r="D404" s="66" t="s">
        <v>21</v>
      </c>
      <c r="E404" s="63" t="s">
        <v>43</v>
      </c>
      <c r="F404" s="6">
        <v>38525</v>
      </c>
      <c r="G404" s="6">
        <v>38330</v>
      </c>
      <c r="H404" s="6">
        <v>38650</v>
      </c>
      <c r="I404" s="6">
        <v>38770</v>
      </c>
      <c r="J404" s="6">
        <v>38890</v>
      </c>
      <c r="K404" s="6">
        <v>38650</v>
      </c>
      <c r="L404" s="5">
        <v>30</v>
      </c>
      <c r="M404" s="7">
        <f t="shared" si="47"/>
        <v>3750</v>
      </c>
      <c r="N404" s="82">
        <f t="shared" si="48"/>
        <v>0.3244646333549643</v>
      </c>
    </row>
    <row r="405" spans="1:14" ht="15.75">
      <c r="A405" s="64">
        <v>7</v>
      </c>
      <c r="B405" s="71">
        <v>43154</v>
      </c>
      <c r="C405" s="78" t="s">
        <v>20</v>
      </c>
      <c r="D405" s="66" t="s">
        <v>21</v>
      </c>
      <c r="E405" s="63" t="s">
        <v>47</v>
      </c>
      <c r="F405" s="6">
        <v>229.5</v>
      </c>
      <c r="G405" s="6">
        <v>228.5</v>
      </c>
      <c r="H405" s="6">
        <v>230</v>
      </c>
      <c r="I405" s="6">
        <v>230.5</v>
      </c>
      <c r="J405" s="6">
        <v>231</v>
      </c>
      <c r="K405" s="6">
        <v>230</v>
      </c>
      <c r="L405" s="5">
        <v>5000</v>
      </c>
      <c r="M405" s="7">
        <f aca="true" t="shared" si="49" ref="M405:M410">IF(D405="BUY",(K405-F405)*(L405),(F405-K405)*(L405))</f>
        <v>2500</v>
      </c>
      <c r="N405" s="82">
        <f aca="true" t="shared" si="50" ref="N405:N410">M405/(L405)/F405%</f>
        <v>0.2178649237472767</v>
      </c>
    </row>
    <row r="406" spans="1:14" ht="15.75">
      <c r="A406" s="64">
        <v>8</v>
      </c>
      <c r="B406" s="71">
        <v>43154</v>
      </c>
      <c r="C406" s="78" t="s">
        <v>20</v>
      </c>
      <c r="D406" s="66" t="s">
        <v>21</v>
      </c>
      <c r="E406" s="63" t="s">
        <v>24</v>
      </c>
      <c r="F406" s="6">
        <v>164</v>
      </c>
      <c r="G406" s="6">
        <v>163</v>
      </c>
      <c r="H406" s="6">
        <v>164.5</v>
      </c>
      <c r="I406" s="6">
        <v>165</v>
      </c>
      <c r="J406" s="6">
        <v>165.5</v>
      </c>
      <c r="K406" s="6">
        <v>165</v>
      </c>
      <c r="L406" s="5">
        <v>5000</v>
      </c>
      <c r="M406" s="7">
        <f t="shared" si="49"/>
        <v>5000</v>
      </c>
      <c r="N406" s="82">
        <f t="shared" si="50"/>
        <v>0.6097560975609756</v>
      </c>
    </row>
    <row r="407" spans="1:14" ht="15.75">
      <c r="A407" s="64">
        <v>9</v>
      </c>
      <c r="B407" s="71">
        <v>43153</v>
      </c>
      <c r="C407" s="78" t="s">
        <v>20</v>
      </c>
      <c r="D407" s="66" t="s">
        <v>21</v>
      </c>
      <c r="E407" s="63" t="s">
        <v>43</v>
      </c>
      <c r="F407" s="6">
        <v>38400</v>
      </c>
      <c r="G407" s="6">
        <v>38200</v>
      </c>
      <c r="H407" s="6">
        <v>38520</v>
      </c>
      <c r="I407" s="6">
        <v>38640</v>
      </c>
      <c r="J407" s="6">
        <v>38760</v>
      </c>
      <c r="K407" s="6">
        <v>38640</v>
      </c>
      <c r="L407" s="5">
        <v>30</v>
      </c>
      <c r="M407" s="7">
        <f t="shared" si="49"/>
        <v>7200</v>
      </c>
      <c r="N407" s="82">
        <f t="shared" si="50"/>
        <v>0.625</v>
      </c>
    </row>
    <row r="408" spans="1:14" ht="15.75">
      <c r="A408" s="64">
        <v>10</v>
      </c>
      <c r="B408" s="71">
        <v>43153</v>
      </c>
      <c r="C408" s="78" t="s">
        <v>20</v>
      </c>
      <c r="D408" s="66" t="s">
        <v>21</v>
      </c>
      <c r="E408" s="63" t="s">
        <v>47</v>
      </c>
      <c r="F408" s="6">
        <v>227.5</v>
      </c>
      <c r="G408" s="6">
        <v>226.5</v>
      </c>
      <c r="H408" s="6">
        <v>228</v>
      </c>
      <c r="I408" s="6">
        <v>228.5</v>
      </c>
      <c r="J408" s="6">
        <v>229</v>
      </c>
      <c r="K408" s="6">
        <v>228.5</v>
      </c>
      <c r="L408" s="5">
        <v>5000</v>
      </c>
      <c r="M408" s="7">
        <f t="shared" si="49"/>
        <v>5000</v>
      </c>
      <c r="N408" s="82">
        <f t="shared" si="50"/>
        <v>0.43956043956043955</v>
      </c>
    </row>
    <row r="409" spans="1:14" ht="15.75">
      <c r="A409" s="64">
        <v>11</v>
      </c>
      <c r="B409" s="71">
        <v>43153</v>
      </c>
      <c r="C409" s="78" t="s">
        <v>20</v>
      </c>
      <c r="D409" s="66" t="s">
        <v>21</v>
      </c>
      <c r="E409" s="63" t="s">
        <v>46</v>
      </c>
      <c r="F409" s="6">
        <v>456</v>
      </c>
      <c r="G409" s="6">
        <v>452</v>
      </c>
      <c r="H409" s="6">
        <v>458.5</v>
      </c>
      <c r="I409" s="6">
        <v>461</v>
      </c>
      <c r="J409" s="6">
        <v>463.5</v>
      </c>
      <c r="K409" s="6">
        <v>463</v>
      </c>
      <c r="L409" s="5">
        <v>1000</v>
      </c>
      <c r="M409" s="7">
        <f t="shared" si="49"/>
        <v>7000</v>
      </c>
      <c r="N409" s="82">
        <f t="shared" si="50"/>
        <v>1.5350877192982457</v>
      </c>
    </row>
    <row r="410" spans="1:14" ht="15.75">
      <c r="A410" s="64">
        <v>12</v>
      </c>
      <c r="B410" s="71">
        <v>43152</v>
      </c>
      <c r="C410" s="78" t="s">
        <v>20</v>
      </c>
      <c r="D410" s="66" t="s">
        <v>21</v>
      </c>
      <c r="E410" s="63" t="s">
        <v>47</v>
      </c>
      <c r="F410" s="6">
        <v>230</v>
      </c>
      <c r="G410" s="6">
        <v>229</v>
      </c>
      <c r="H410" s="6">
        <v>230.5</v>
      </c>
      <c r="I410" s="6">
        <v>231</v>
      </c>
      <c r="J410" s="6">
        <v>231.5</v>
      </c>
      <c r="K410" s="6">
        <v>230.5</v>
      </c>
      <c r="L410" s="5">
        <v>5000</v>
      </c>
      <c r="M410" s="7">
        <f t="shared" si="49"/>
        <v>2500</v>
      </c>
      <c r="N410" s="82">
        <f t="shared" si="50"/>
        <v>0.2173913043478261</v>
      </c>
    </row>
    <row r="411" spans="1:14" ht="15.75">
      <c r="A411" s="64">
        <v>13</v>
      </c>
      <c r="B411" s="71">
        <v>43152</v>
      </c>
      <c r="C411" s="78" t="s">
        <v>20</v>
      </c>
      <c r="D411" s="66" t="s">
        <v>21</v>
      </c>
      <c r="E411" s="63" t="s">
        <v>43</v>
      </c>
      <c r="F411" s="6">
        <v>38200</v>
      </c>
      <c r="G411" s="6">
        <v>38000</v>
      </c>
      <c r="H411" s="6">
        <v>38330</v>
      </c>
      <c r="I411" s="6">
        <v>38450</v>
      </c>
      <c r="J411" s="6">
        <v>38570</v>
      </c>
      <c r="K411" s="6">
        <v>38570</v>
      </c>
      <c r="L411" s="5">
        <v>30</v>
      </c>
      <c r="M411" s="7">
        <f aca="true" t="shared" si="51" ref="M411:M416">IF(D411="BUY",(K411-F411)*(L411),(F411-K411)*(L411))</f>
        <v>11100</v>
      </c>
      <c r="N411" s="82">
        <f aca="true" t="shared" si="52" ref="N411:N416">M411/(L411)/F411%</f>
        <v>0.9685863874345549</v>
      </c>
    </row>
    <row r="412" spans="1:14" ht="15.75">
      <c r="A412" s="64">
        <v>14</v>
      </c>
      <c r="B412" s="71">
        <v>43151</v>
      </c>
      <c r="C412" s="78" t="s">
        <v>20</v>
      </c>
      <c r="D412" s="66" t="s">
        <v>21</v>
      </c>
      <c r="E412" s="63" t="s">
        <v>48</v>
      </c>
      <c r="F412" s="6">
        <v>4030</v>
      </c>
      <c r="G412" s="6">
        <v>3990</v>
      </c>
      <c r="H412" s="6">
        <v>4055</v>
      </c>
      <c r="I412" s="6">
        <v>4080</v>
      </c>
      <c r="J412" s="6">
        <v>4105</v>
      </c>
      <c r="K412" s="6">
        <v>4055</v>
      </c>
      <c r="L412" s="5">
        <v>100</v>
      </c>
      <c r="M412" s="7">
        <f t="shared" si="51"/>
        <v>2500</v>
      </c>
      <c r="N412" s="82">
        <f t="shared" si="52"/>
        <v>0.620347394540943</v>
      </c>
    </row>
    <row r="413" spans="1:14" ht="15.75">
      <c r="A413" s="64">
        <v>15</v>
      </c>
      <c r="B413" s="71">
        <v>43151</v>
      </c>
      <c r="C413" s="78" t="s">
        <v>20</v>
      </c>
      <c r="D413" s="66" t="s">
        <v>21</v>
      </c>
      <c r="E413" s="63" t="s">
        <v>47</v>
      </c>
      <c r="F413" s="6">
        <v>231.5</v>
      </c>
      <c r="G413" s="6">
        <v>230.5</v>
      </c>
      <c r="H413" s="6">
        <v>232</v>
      </c>
      <c r="I413" s="6">
        <v>232.5</v>
      </c>
      <c r="J413" s="6">
        <v>233</v>
      </c>
      <c r="K413" s="6">
        <v>232.5</v>
      </c>
      <c r="L413" s="5">
        <v>5000</v>
      </c>
      <c r="M413" s="7">
        <f t="shared" si="51"/>
        <v>5000</v>
      </c>
      <c r="N413" s="82">
        <f t="shared" si="52"/>
        <v>0.4319654427645788</v>
      </c>
    </row>
    <row r="414" spans="1:14" ht="15.75">
      <c r="A414" s="64">
        <v>16</v>
      </c>
      <c r="B414" s="71">
        <v>43151</v>
      </c>
      <c r="C414" s="78" t="s">
        <v>20</v>
      </c>
      <c r="D414" s="66" t="s">
        <v>21</v>
      </c>
      <c r="E414" s="63" t="s">
        <v>44</v>
      </c>
      <c r="F414" s="6">
        <v>30660</v>
      </c>
      <c r="G414" s="6">
        <v>30590</v>
      </c>
      <c r="H414" s="6">
        <v>30700</v>
      </c>
      <c r="I414" s="6">
        <v>30740</v>
      </c>
      <c r="J414" s="6">
        <v>30780</v>
      </c>
      <c r="K414" s="6">
        <v>30740</v>
      </c>
      <c r="L414" s="5">
        <v>100</v>
      </c>
      <c r="M414" s="7">
        <f t="shared" si="51"/>
        <v>8000</v>
      </c>
      <c r="N414" s="82">
        <f t="shared" si="52"/>
        <v>0.2609262883235486</v>
      </c>
    </row>
    <row r="415" spans="1:14" ht="15.75">
      <c r="A415" s="64">
        <v>17</v>
      </c>
      <c r="B415" s="71">
        <v>43150</v>
      </c>
      <c r="C415" s="78" t="s">
        <v>20</v>
      </c>
      <c r="D415" s="66" t="s">
        <v>21</v>
      </c>
      <c r="E415" s="63" t="s">
        <v>24</v>
      </c>
      <c r="F415" s="6">
        <v>168.4</v>
      </c>
      <c r="G415" s="6">
        <v>167.4</v>
      </c>
      <c r="H415" s="6">
        <v>168.9</v>
      </c>
      <c r="I415" s="6">
        <v>169.4</v>
      </c>
      <c r="J415" s="6">
        <v>169.9</v>
      </c>
      <c r="K415" s="6">
        <v>168.9</v>
      </c>
      <c r="L415" s="5">
        <v>5000</v>
      </c>
      <c r="M415" s="7">
        <f t="shared" si="51"/>
        <v>2500</v>
      </c>
      <c r="N415" s="82">
        <f t="shared" si="52"/>
        <v>0.29691211401425177</v>
      </c>
    </row>
    <row r="416" spans="1:14" ht="15.75">
      <c r="A416" s="64">
        <v>18</v>
      </c>
      <c r="B416" s="71">
        <v>43147</v>
      </c>
      <c r="C416" s="78" t="s">
        <v>20</v>
      </c>
      <c r="D416" s="66" t="s">
        <v>21</v>
      </c>
      <c r="E416" s="63" t="s">
        <v>24</v>
      </c>
      <c r="F416" s="6">
        <v>168</v>
      </c>
      <c r="G416" s="6">
        <v>167</v>
      </c>
      <c r="H416" s="6">
        <v>168.5</v>
      </c>
      <c r="I416" s="6">
        <v>169</v>
      </c>
      <c r="J416" s="6">
        <v>169.5</v>
      </c>
      <c r="K416" s="6">
        <v>169</v>
      </c>
      <c r="L416" s="5">
        <v>5000</v>
      </c>
      <c r="M416" s="7">
        <f t="shared" si="51"/>
        <v>5000</v>
      </c>
      <c r="N416" s="82">
        <f t="shared" si="52"/>
        <v>0.5952380952380952</v>
      </c>
    </row>
    <row r="417" spans="1:14" ht="15.75">
      <c r="A417" s="64">
        <v>19</v>
      </c>
      <c r="B417" s="71">
        <v>43146</v>
      </c>
      <c r="C417" s="78" t="s">
        <v>20</v>
      </c>
      <c r="D417" s="66" t="s">
        <v>21</v>
      </c>
      <c r="E417" s="63" t="s">
        <v>24</v>
      </c>
      <c r="F417" s="6">
        <v>165</v>
      </c>
      <c r="G417" s="6">
        <v>164</v>
      </c>
      <c r="H417" s="6">
        <v>165.5</v>
      </c>
      <c r="I417" s="6">
        <v>166</v>
      </c>
      <c r="J417" s="6">
        <v>166.5</v>
      </c>
      <c r="K417" s="6">
        <v>166.5</v>
      </c>
      <c r="L417" s="5">
        <v>5000</v>
      </c>
      <c r="M417" s="7">
        <f aca="true" t="shared" si="53" ref="M417:M424">IF(D417="BUY",(K417-F417)*(L417),(F417-K417)*(L417))</f>
        <v>7500</v>
      </c>
      <c r="N417" s="82">
        <f aca="true" t="shared" si="54" ref="N417:N424">M417/(L417)/F417%</f>
        <v>0.9090909090909092</v>
      </c>
    </row>
    <row r="418" spans="1:14" ht="15.75">
      <c r="A418" s="64">
        <v>20</v>
      </c>
      <c r="B418" s="71">
        <v>43139</v>
      </c>
      <c r="C418" s="78" t="s">
        <v>20</v>
      </c>
      <c r="D418" s="66" t="s">
        <v>23</v>
      </c>
      <c r="E418" s="63" t="s">
        <v>46</v>
      </c>
      <c r="F418" s="6">
        <v>437</v>
      </c>
      <c r="G418" s="6">
        <v>440.5</v>
      </c>
      <c r="H418" s="6">
        <v>434.5</v>
      </c>
      <c r="I418" s="6">
        <v>432</v>
      </c>
      <c r="J418" s="6">
        <v>440</v>
      </c>
      <c r="K418" s="6">
        <v>434.5</v>
      </c>
      <c r="L418" s="5">
        <v>1000</v>
      </c>
      <c r="M418" s="7">
        <f t="shared" si="53"/>
        <v>2500</v>
      </c>
      <c r="N418" s="82">
        <f t="shared" si="54"/>
        <v>0.5720823798627002</v>
      </c>
    </row>
    <row r="419" spans="1:14" ht="15.75">
      <c r="A419" s="64">
        <v>21</v>
      </c>
      <c r="B419" s="71">
        <v>43138</v>
      </c>
      <c r="C419" s="78" t="s">
        <v>20</v>
      </c>
      <c r="D419" s="66" t="s">
        <v>23</v>
      </c>
      <c r="E419" s="63" t="s">
        <v>47</v>
      </c>
      <c r="F419" s="6">
        <v>223.4</v>
      </c>
      <c r="G419" s="6">
        <v>224.4</v>
      </c>
      <c r="H419" s="6">
        <v>222.9</v>
      </c>
      <c r="I419" s="6">
        <v>222.4</v>
      </c>
      <c r="J419" s="6">
        <v>221.9</v>
      </c>
      <c r="K419" s="6">
        <v>221.9</v>
      </c>
      <c r="L419" s="5">
        <v>5000</v>
      </c>
      <c r="M419" s="7">
        <f t="shared" si="53"/>
        <v>7500</v>
      </c>
      <c r="N419" s="82">
        <f t="shared" si="54"/>
        <v>0.6714413607878246</v>
      </c>
    </row>
    <row r="420" spans="1:14" ht="15.75">
      <c r="A420" s="64">
        <v>22</v>
      </c>
      <c r="B420" s="71">
        <v>43138</v>
      </c>
      <c r="C420" s="78" t="s">
        <v>20</v>
      </c>
      <c r="D420" s="66" t="s">
        <v>23</v>
      </c>
      <c r="E420" s="63" t="s">
        <v>44</v>
      </c>
      <c r="F420" s="6">
        <v>30190</v>
      </c>
      <c r="G420" s="6">
        <v>30260</v>
      </c>
      <c r="H420" s="6">
        <v>30150</v>
      </c>
      <c r="I420" s="6">
        <v>30110</v>
      </c>
      <c r="J420" s="6">
        <v>30070</v>
      </c>
      <c r="K420" s="6">
        <v>30070</v>
      </c>
      <c r="L420" s="5">
        <v>100</v>
      </c>
      <c r="M420" s="7">
        <f t="shared" si="53"/>
        <v>12000</v>
      </c>
      <c r="N420" s="82">
        <f t="shared" si="54"/>
        <v>0.3974826101358066</v>
      </c>
    </row>
    <row r="421" spans="1:14" ht="15.75">
      <c r="A421" s="64">
        <v>23</v>
      </c>
      <c r="B421" s="71">
        <v>43137</v>
      </c>
      <c r="C421" s="78" t="s">
        <v>20</v>
      </c>
      <c r="D421" s="66" t="s">
        <v>23</v>
      </c>
      <c r="E421" s="63" t="s">
        <v>24</v>
      </c>
      <c r="F421" s="6">
        <v>168</v>
      </c>
      <c r="G421" s="6">
        <v>169</v>
      </c>
      <c r="H421" s="6">
        <v>167.5</v>
      </c>
      <c r="I421" s="6">
        <v>167</v>
      </c>
      <c r="J421" s="6">
        <v>166.5</v>
      </c>
      <c r="K421" s="6">
        <v>167</v>
      </c>
      <c r="L421" s="5">
        <v>5000</v>
      </c>
      <c r="M421" s="7">
        <f t="shared" si="53"/>
        <v>5000</v>
      </c>
      <c r="N421" s="82">
        <f t="shared" si="54"/>
        <v>0.5952380952380952</v>
      </c>
    </row>
    <row r="422" spans="1:14" ht="15.75">
      <c r="A422" s="64">
        <v>24</v>
      </c>
      <c r="B422" s="71">
        <v>43134</v>
      </c>
      <c r="C422" s="78" t="s">
        <v>20</v>
      </c>
      <c r="D422" s="66" t="s">
        <v>21</v>
      </c>
      <c r="E422" s="63" t="s">
        <v>47</v>
      </c>
      <c r="F422" s="6">
        <v>229.5</v>
      </c>
      <c r="G422" s="6">
        <v>228.5</v>
      </c>
      <c r="H422" s="6">
        <v>230</v>
      </c>
      <c r="I422" s="6">
        <v>230.5</v>
      </c>
      <c r="J422" s="6">
        <v>231</v>
      </c>
      <c r="K422" s="6">
        <v>228.5</v>
      </c>
      <c r="L422" s="5">
        <v>5000</v>
      </c>
      <c r="M422" s="7">
        <f t="shared" si="53"/>
        <v>-5000</v>
      </c>
      <c r="N422" s="82">
        <f t="shared" si="54"/>
        <v>-0.4357298474945534</v>
      </c>
    </row>
    <row r="423" spans="1:14" ht="15.75">
      <c r="A423" s="64">
        <v>25</v>
      </c>
      <c r="B423" s="71">
        <v>43132</v>
      </c>
      <c r="C423" s="78" t="s">
        <v>20</v>
      </c>
      <c r="D423" s="66" t="s">
        <v>21</v>
      </c>
      <c r="E423" s="63" t="s">
        <v>48</v>
      </c>
      <c r="F423" s="6">
        <v>4155</v>
      </c>
      <c r="G423" s="6">
        <v>4115</v>
      </c>
      <c r="H423" s="6">
        <v>4180</v>
      </c>
      <c r="I423" s="6">
        <v>4205</v>
      </c>
      <c r="J423" s="6">
        <v>4230</v>
      </c>
      <c r="K423" s="6">
        <v>4205</v>
      </c>
      <c r="L423" s="5">
        <v>100</v>
      </c>
      <c r="M423" s="7">
        <f t="shared" si="53"/>
        <v>5000</v>
      </c>
      <c r="N423" s="82">
        <f t="shared" si="54"/>
        <v>1.203369434416366</v>
      </c>
    </row>
    <row r="424" spans="1:14" ht="15.75">
      <c r="A424" s="64">
        <v>26</v>
      </c>
      <c r="B424" s="71">
        <v>43132</v>
      </c>
      <c r="C424" s="78" t="s">
        <v>20</v>
      </c>
      <c r="D424" s="66" t="s">
        <v>21</v>
      </c>
      <c r="E424" s="63" t="s">
        <v>24</v>
      </c>
      <c r="F424" s="6">
        <v>168.5</v>
      </c>
      <c r="G424" s="6">
        <v>167.5</v>
      </c>
      <c r="H424" s="6">
        <v>169</v>
      </c>
      <c r="I424" s="6">
        <v>169.5</v>
      </c>
      <c r="J424" s="6">
        <v>170</v>
      </c>
      <c r="K424" s="6">
        <v>169.5</v>
      </c>
      <c r="L424" s="5">
        <v>5000</v>
      </c>
      <c r="M424" s="83">
        <f t="shared" si="53"/>
        <v>5000</v>
      </c>
      <c r="N424" s="69">
        <f t="shared" si="54"/>
        <v>0.5934718100890207</v>
      </c>
    </row>
    <row r="426" spans="1:12" ht="15.75">
      <c r="A426" s="9" t="s">
        <v>25</v>
      </c>
      <c r="B426" s="10"/>
      <c r="C426" s="11"/>
      <c r="D426" s="12"/>
      <c r="E426" s="13"/>
      <c r="F426" s="13"/>
      <c r="G426" s="14"/>
      <c r="H426" s="15"/>
      <c r="I426" s="15"/>
      <c r="J426" s="15"/>
      <c r="K426" s="16"/>
      <c r="L426" s="17"/>
    </row>
    <row r="427" spans="1:14" ht="15.75">
      <c r="A427" s="9" t="s">
        <v>26</v>
      </c>
      <c r="B427" s="19"/>
      <c r="C427" s="11"/>
      <c r="D427" s="12"/>
      <c r="E427" s="13"/>
      <c r="F427" s="13"/>
      <c r="G427" s="14"/>
      <c r="H427" s="13"/>
      <c r="I427" s="13"/>
      <c r="J427" s="13"/>
      <c r="K427" s="16"/>
      <c r="L427" s="17"/>
      <c r="N427" s="81"/>
    </row>
    <row r="428" spans="1:13" ht="15.75">
      <c r="A428" s="9" t="s">
        <v>26</v>
      </c>
      <c r="B428" s="19"/>
      <c r="C428" s="20"/>
      <c r="D428" s="21"/>
      <c r="E428" s="22"/>
      <c r="F428" s="22"/>
      <c r="G428" s="23"/>
      <c r="H428" s="22"/>
      <c r="I428" s="22"/>
      <c r="J428" s="22"/>
      <c r="K428" s="22"/>
      <c r="L428" s="17"/>
      <c r="M428" s="17"/>
    </row>
    <row r="429" spans="1:14" ht="16.5" thickBot="1">
      <c r="A429" s="24"/>
      <c r="B429" s="19"/>
      <c r="C429" s="22"/>
      <c r="D429" s="22"/>
      <c r="E429" s="22"/>
      <c r="F429" s="25"/>
      <c r="G429" s="26"/>
      <c r="H429" s="27" t="s">
        <v>27</v>
      </c>
      <c r="I429" s="27"/>
      <c r="J429" s="28"/>
      <c r="K429" s="28"/>
      <c r="L429" s="17"/>
      <c r="N429" s="17"/>
    </row>
    <row r="430" spans="1:13" ht="15.75">
      <c r="A430" s="24"/>
      <c r="B430" s="19"/>
      <c r="C430" s="97" t="s">
        <v>28</v>
      </c>
      <c r="D430" s="97"/>
      <c r="E430" s="29">
        <v>26</v>
      </c>
      <c r="F430" s="30">
        <v>100</v>
      </c>
      <c r="G430" s="31">
        <v>26</v>
      </c>
      <c r="H430" s="32">
        <f>G431/G430%</f>
        <v>92.3076923076923</v>
      </c>
      <c r="I430" s="32"/>
      <c r="J430" s="32"/>
      <c r="L430" s="17"/>
      <c r="M430" s="17"/>
    </row>
    <row r="431" spans="1:11" ht="15.75">
      <c r="A431" s="24"/>
      <c r="B431" s="19"/>
      <c r="C431" s="98" t="s">
        <v>29</v>
      </c>
      <c r="D431" s="98"/>
      <c r="E431" s="33">
        <v>24</v>
      </c>
      <c r="F431" s="34">
        <f>(E431/E430)*100</f>
        <v>92.3076923076923</v>
      </c>
      <c r="G431" s="31">
        <v>24</v>
      </c>
      <c r="H431" s="28"/>
      <c r="I431" s="28"/>
      <c r="J431" s="22"/>
      <c r="K431" s="28"/>
    </row>
    <row r="432" spans="1:14" ht="15.75">
      <c r="A432" s="35"/>
      <c r="B432" s="19"/>
      <c r="C432" s="98" t="s">
        <v>31</v>
      </c>
      <c r="D432" s="98"/>
      <c r="E432" s="33">
        <v>0</v>
      </c>
      <c r="F432" s="34">
        <f>(E432/E430)*100</f>
        <v>0</v>
      </c>
      <c r="G432" s="36"/>
      <c r="H432" s="31"/>
      <c r="I432" s="31"/>
      <c r="J432" s="22"/>
      <c r="K432" s="28"/>
      <c r="L432" s="17"/>
      <c r="M432" s="20"/>
      <c r="N432" s="20"/>
    </row>
    <row r="433" spans="1:14" ht="15.75">
      <c r="A433" s="35"/>
      <c r="B433" s="19"/>
      <c r="C433" s="98" t="s">
        <v>32</v>
      </c>
      <c r="D433" s="98"/>
      <c r="E433" s="33">
        <v>0</v>
      </c>
      <c r="F433" s="34">
        <f>(E433/E430)*100</f>
        <v>0</v>
      </c>
      <c r="G433" s="36"/>
      <c r="H433" s="31"/>
      <c r="I433" s="31"/>
      <c r="J433" s="22"/>
      <c r="K433" s="28"/>
      <c r="L433" s="17"/>
      <c r="M433" s="17"/>
      <c r="N433" s="17"/>
    </row>
    <row r="434" spans="1:14" ht="15.75">
      <c r="A434" s="35"/>
      <c r="B434" s="19"/>
      <c r="C434" s="98" t="s">
        <v>33</v>
      </c>
      <c r="D434" s="98"/>
      <c r="E434" s="33">
        <v>2</v>
      </c>
      <c r="F434" s="34">
        <f>(E434/E430)*100</f>
        <v>7.6923076923076925</v>
      </c>
      <c r="G434" s="36"/>
      <c r="H434" s="22" t="s">
        <v>34</v>
      </c>
      <c r="I434" s="22"/>
      <c r="J434" s="37"/>
      <c r="K434" s="28"/>
      <c r="L434" s="17"/>
      <c r="M434" s="17"/>
      <c r="N434" s="17"/>
    </row>
    <row r="435" spans="1:14" ht="15.75">
      <c r="A435" s="35"/>
      <c r="B435" s="19"/>
      <c r="C435" s="98" t="s">
        <v>35</v>
      </c>
      <c r="D435" s="98"/>
      <c r="E435" s="33">
        <v>0</v>
      </c>
      <c r="F435" s="34">
        <f>(E435/E430)*100</f>
        <v>0</v>
      </c>
      <c r="G435" s="36"/>
      <c r="H435" s="22"/>
      <c r="I435" s="22"/>
      <c r="J435" s="37"/>
      <c r="K435" s="28"/>
      <c r="L435" s="17"/>
      <c r="M435" s="17"/>
      <c r="N435" s="17"/>
    </row>
    <row r="436" spans="1:14" ht="16.5" thickBot="1">
      <c r="A436" s="35"/>
      <c r="B436" s="19"/>
      <c r="C436" s="99" t="s">
        <v>36</v>
      </c>
      <c r="D436" s="99"/>
      <c r="E436" s="38"/>
      <c r="F436" s="39">
        <f>(E436/E430)*100</f>
        <v>0</v>
      </c>
      <c r="G436" s="36"/>
      <c r="H436" s="22"/>
      <c r="I436" s="22"/>
      <c r="M436" s="17"/>
      <c r="N436" s="17"/>
    </row>
    <row r="437" spans="1:14" ht="15.75">
      <c r="A437" s="41" t="s">
        <v>37</v>
      </c>
      <c r="B437" s="10"/>
      <c r="C437" s="11"/>
      <c r="D437" s="11"/>
      <c r="E437" s="13"/>
      <c r="F437" s="13"/>
      <c r="G437" s="42"/>
      <c r="H437" s="43"/>
      <c r="I437" s="43"/>
      <c r="J437" s="43"/>
      <c r="K437" s="13"/>
      <c r="L437" s="17"/>
      <c r="M437" s="40"/>
      <c r="N437" s="40"/>
    </row>
    <row r="438" spans="1:14" ht="15.75">
      <c r="A438" s="12" t="s">
        <v>38</v>
      </c>
      <c r="B438" s="10"/>
      <c r="C438" s="44"/>
      <c r="D438" s="45"/>
      <c r="E438" s="46"/>
      <c r="F438" s="43"/>
      <c r="G438" s="42"/>
      <c r="H438" s="43"/>
      <c r="I438" s="43"/>
      <c r="J438" s="43"/>
      <c r="K438" s="13"/>
      <c r="L438" s="17"/>
      <c r="M438" s="24"/>
      <c r="N438" s="24"/>
    </row>
    <row r="439" spans="1:14" ht="15.75">
      <c r="A439" s="12" t="s">
        <v>39</v>
      </c>
      <c r="B439" s="10"/>
      <c r="C439" s="11"/>
      <c r="D439" s="45"/>
      <c r="E439" s="46"/>
      <c r="F439" s="43"/>
      <c r="G439" s="42"/>
      <c r="H439" s="47"/>
      <c r="I439" s="47"/>
      <c r="J439" s="47"/>
      <c r="K439" s="13"/>
      <c r="L439" s="17"/>
      <c r="M439" s="17"/>
      <c r="N439" s="17"/>
    </row>
    <row r="440" spans="1:14" ht="15.75">
      <c r="A440" s="12" t="s">
        <v>40</v>
      </c>
      <c r="B440" s="44"/>
      <c r="C440" s="11"/>
      <c r="D440" s="45"/>
      <c r="E440" s="46"/>
      <c r="F440" s="43"/>
      <c r="G440" s="48"/>
      <c r="H440" s="47"/>
      <c r="I440" s="47"/>
      <c r="J440" s="47"/>
      <c r="K440" s="13"/>
      <c r="L440" s="17"/>
      <c r="M440" s="17"/>
      <c r="N440" s="17"/>
    </row>
    <row r="441" spans="1:14" ht="15.75">
      <c r="A441" s="12" t="s">
        <v>41</v>
      </c>
      <c r="B441" s="35"/>
      <c r="C441" s="11"/>
      <c r="D441" s="49"/>
      <c r="E441" s="43"/>
      <c r="F441" s="43"/>
      <c r="G441" s="48"/>
      <c r="H441" s="47"/>
      <c r="I441" s="47"/>
      <c r="J441" s="47"/>
      <c r="K441" s="43"/>
      <c r="L441" s="17"/>
      <c r="M441" s="17"/>
      <c r="N441" s="17"/>
    </row>
    <row r="443" spans="1:14" ht="15.75">
      <c r="A443" s="93" t="s">
        <v>0</v>
      </c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</row>
    <row r="444" spans="1:14" ht="15.75">
      <c r="A444" s="93"/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</row>
    <row r="445" spans="1:14" ht="15.75">
      <c r="A445" s="93"/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</row>
    <row r="446" spans="1:14" ht="15.75">
      <c r="A446" s="94" t="s">
        <v>1</v>
      </c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</row>
    <row r="447" spans="1:14" ht="15.75">
      <c r="A447" s="94" t="s">
        <v>2</v>
      </c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</row>
    <row r="448" spans="1:14" ht="16.5" thickBot="1">
      <c r="A448" s="95" t="s">
        <v>3</v>
      </c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</row>
    <row r="449" spans="1:14" ht="15.75">
      <c r="A449" s="96" t="s">
        <v>72</v>
      </c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</row>
    <row r="450" spans="1:14" ht="15.75">
      <c r="A450" s="96" t="s">
        <v>5</v>
      </c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</row>
    <row r="451" spans="1:14" ht="15.75">
      <c r="A451" s="91" t="s">
        <v>6</v>
      </c>
      <c r="B451" s="88" t="s">
        <v>7</v>
      </c>
      <c r="C451" s="88" t="s">
        <v>8</v>
      </c>
      <c r="D451" s="91" t="s">
        <v>9</v>
      </c>
      <c r="E451" s="91" t="s">
        <v>10</v>
      </c>
      <c r="F451" s="88" t="s">
        <v>11</v>
      </c>
      <c r="G451" s="88" t="s">
        <v>12</v>
      </c>
      <c r="H451" s="88" t="s">
        <v>13</v>
      </c>
      <c r="I451" s="88" t="s">
        <v>14</v>
      </c>
      <c r="J451" s="88" t="s">
        <v>15</v>
      </c>
      <c r="K451" s="90" t="s">
        <v>16</v>
      </c>
      <c r="L451" s="88" t="s">
        <v>17</v>
      </c>
      <c r="M451" s="88" t="s">
        <v>18</v>
      </c>
      <c r="N451" s="88" t="s">
        <v>19</v>
      </c>
    </row>
    <row r="452" spans="1:14" ht="15.75">
      <c r="A452" s="92"/>
      <c r="B452" s="88"/>
      <c r="C452" s="88"/>
      <c r="D452" s="91"/>
      <c r="E452" s="91"/>
      <c r="F452" s="88"/>
      <c r="G452" s="88"/>
      <c r="H452" s="88"/>
      <c r="I452" s="88"/>
      <c r="J452" s="88"/>
      <c r="K452" s="90"/>
      <c r="L452" s="88"/>
      <c r="M452" s="88"/>
      <c r="N452" s="88"/>
    </row>
    <row r="453" spans="1:14" ht="15.75">
      <c r="A453" s="75"/>
      <c r="B453" s="76"/>
      <c r="C453" s="72"/>
      <c r="D453" s="77"/>
      <c r="E453" s="74"/>
      <c r="F453" s="72"/>
      <c r="G453" s="72"/>
      <c r="H453" s="72"/>
      <c r="I453" s="72"/>
      <c r="J453" s="72"/>
      <c r="K453" s="73"/>
      <c r="L453" s="72"/>
      <c r="M453" s="72"/>
      <c r="N453" s="72"/>
    </row>
    <row r="454" spans="1:14" ht="15.75">
      <c r="A454" s="64">
        <v>1</v>
      </c>
      <c r="B454" s="71">
        <v>43130</v>
      </c>
      <c r="C454" s="78" t="s">
        <v>20</v>
      </c>
      <c r="D454" s="66" t="s">
        <v>21</v>
      </c>
      <c r="E454" s="63" t="s">
        <v>47</v>
      </c>
      <c r="F454" s="6">
        <v>227.5</v>
      </c>
      <c r="G454" s="6">
        <v>226.5</v>
      </c>
      <c r="H454" s="6">
        <v>228</v>
      </c>
      <c r="I454" s="6">
        <v>228.5</v>
      </c>
      <c r="J454" s="6">
        <v>229</v>
      </c>
      <c r="K454" s="6">
        <v>228</v>
      </c>
      <c r="L454" s="5">
        <v>5000</v>
      </c>
      <c r="M454" s="7">
        <f aca="true" t="shared" si="55" ref="M454:M459">IF(D454="BUY",(K454-F454)*(L454),(F454-K454)*(L454))</f>
        <v>2500</v>
      </c>
      <c r="N454" s="82">
        <f>M454/(L454)/F454%</f>
        <v>0.21978021978021978</v>
      </c>
    </row>
    <row r="455" spans="1:14" ht="15.75">
      <c r="A455" s="64">
        <v>2</v>
      </c>
      <c r="B455" s="71">
        <v>43130</v>
      </c>
      <c r="C455" s="78" t="s">
        <v>20</v>
      </c>
      <c r="D455" s="66" t="s">
        <v>21</v>
      </c>
      <c r="E455" s="63" t="s">
        <v>44</v>
      </c>
      <c r="F455" s="6">
        <v>30100</v>
      </c>
      <c r="G455" s="6">
        <v>30030</v>
      </c>
      <c r="H455" s="6">
        <v>30140</v>
      </c>
      <c r="I455" s="6">
        <v>30180</v>
      </c>
      <c r="J455" s="6">
        <v>30220</v>
      </c>
      <c r="K455" s="6">
        <v>30140</v>
      </c>
      <c r="L455" s="5">
        <v>100</v>
      </c>
      <c r="M455" s="7">
        <f t="shared" si="55"/>
        <v>4000</v>
      </c>
      <c r="N455" s="82">
        <f aca="true" t="shared" si="56" ref="N455:N460">M455/(L455)/F455%</f>
        <v>0.132890365448505</v>
      </c>
    </row>
    <row r="456" spans="1:14" ht="15.75">
      <c r="A456" s="64">
        <v>3</v>
      </c>
      <c r="B456" s="71">
        <v>43129</v>
      </c>
      <c r="C456" s="78" t="s">
        <v>20</v>
      </c>
      <c r="D456" s="66" t="s">
        <v>21</v>
      </c>
      <c r="E456" s="63" t="s">
        <v>44</v>
      </c>
      <c r="F456" s="6">
        <v>30130</v>
      </c>
      <c r="G456" s="6">
        <v>30070</v>
      </c>
      <c r="H456" s="6">
        <v>30170</v>
      </c>
      <c r="I456" s="6">
        <v>30210</v>
      </c>
      <c r="J456" s="6">
        <v>30250</v>
      </c>
      <c r="K456" s="6">
        <v>30070</v>
      </c>
      <c r="L456" s="5">
        <v>100</v>
      </c>
      <c r="M456" s="7">
        <f t="shared" si="55"/>
        <v>-6000</v>
      </c>
      <c r="N456" s="82">
        <f t="shared" si="56"/>
        <v>-0.19913707268503153</v>
      </c>
    </row>
    <row r="457" spans="1:14" ht="15.75">
      <c r="A457" s="64">
        <v>4</v>
      </c>
      <c r="B457" s="71">
        <v>43124</v>
      </c>
      <c r="C457" s="78" t="s">
        <v>20</v>
      </c>
      <c r="D457" s="66" t="s">
        <v>23</v>
      </c>
      <c r="E457" s="63" t="s">
        <v>47</v>
      </c>
      <c r="F457" s="6">
        <v>218.5</v>
      </c>
      <c r="G457" s="6">
        <v>219.5</v>
      </c>
      <c r="H457" s="6">
        <v>218</v>
      </c>
      <c r="I457" s="6">
        <v>217.5</v>
      </c>
      <c r="J457" s="6">
        <v>217</v>
      </c>
      <c r="K457" s="6">
        <v>217</v>
      </c>
      <c r="L457" s="5">
        <v>5000</v>
      </c>
      <c r="M457" s="7">
        <f t="shared" si="55"/>
        <v>7500</v>
      </c>
      <c r="N457" s="82">
        <f t="shared" si="56"/>
        <v>0.6864988558352403</v>
      </c>
    </row>
    <row r="458" spans="1:14" ht="15.75">
      <c r="A458" s="64">
        <v>5</v>
      </c>
      <c r="B458" s="71">
        <v>43124</v>
      </c>
      <c r="C458" s="78" t="s">
        <v>20</v>
      </c>
      <c r="D458" s="66" t="s">
        <v>21</v>
      </c>
      <c r="E458" s="63" t="s">
        <v>44</v>
      </c>
      <c r="F458" s="6">
        <v>30000</v>
      </c>
      <c r="G458" s="6">
        <v>29930</v>
      </c>
      <c r="H458" s="6">
        <v>30040</v>
      </c>
      <c r="I458" s="6">
        <v>30080</v>
      </c>
      <c r="J458" s="6">
        <v>30120</v>
      </c>
      <c r="K458" s="6">
        <v>30080</v>
      </c>
      <c r="L458" s="5">
        <v>100</v>
      </c>
      <c r="M458" s="7">
        <f t="shared" si="55"/>
        <v>8000</v>
      </c>
      <c r="N458" s="82">
        <f t="shared" si="56"/>
        <v>0.26666666666666666</v>
      </c>
    </row>
    <row r="459" spans="1:14" ht="15.75">
      <c r="A459" s="64">
        <v>6</v>
      </c>
      <c r="B459" s="71">
        <v>43123</v>
      </c>
      <c r="C459" s="78" t="s">
        <v>20</v>
      </c>
      <c r="D459" s="66" t="s">
        <v>21</v>
      </c>
      <c r="E459" s="63" t="s">
        <v>24</v>
      </c>
      <c r="F459" s="6">
        <v>167.4</v>
      </c>
      <c r="G459" s="6">
        <v>166.4</v>
      </c>
      <c r="H459" s="6">
        <v>168</v>
      </c>
      <c r="I459" s="6">
        <v>168.5</v>
      </c>
      <c r="J459" s="6">
        <v>169</v>
      </c>
      <c r="K459" s="6">
        <v>166.4</v>
      </c>
      <c r="L459" s="5">
        <v>5000</v>
      </c>
      <c r="M459" s="7">
        <f t="shared" si="55"/>
        <v>-5000</v>
      </c>
      <c r="N459" s="82">
        <f t="shared" si="56"/>
        <v>-0.5973715651135005</v>
      </c>
    </row>
    <row r="460" spans="1:14" ht="15.75">
      <c r="A460" s="64">
        <v>7</v>
      </c>
      <c r="B460" s="71">
        <v>43122</v>
      </c>
      <c r="C460" s="78" t="s">
        <v>20</v>
      </c>
      <c r="D460" s="66" t="s">
        <v>21</v>
      </c>
      <c r="E460" s="63" t="s">
        <v>24</v>
      </c>
      <c r="F460" s="6">
        <v>166</v>
      </c>
      <c r="G460" s="6">
        <v>165</v>
      </c>
      <c r="H460" s="6">
        <v>166.5</v>
      </c>
      <c r="I460" s="6">
        <v>167</v>
      </c>
      <c r="J460" s="6">
        <v>167.5</v>
      </c>
      <c r="K460" s="6">
        <v>166.5</v>
      </c>
      <c r="L460" s="5">
        <v>5000</v>
      </c>
      <c r="M460" s="7">
        <f aca="true" t="shared" si="57" ref="M460:M465">IF(D460="BUY",(K460-F460)*(L460),(F460-K460)*(L460))</f>
        <v>2500</v>
      </c>
      <c r="N460" s="82">
        <f t="shared" si="56"/>
        <v>0.30120481927710846</v>
      </c>
    </row>
    <row r="461" spans="1:14" ht="15.75">
      <c r="A461" s="64">
        <v>8</v>
      </c>
      <c r="B461" s="71">
        <v>43119</v>
      </c>
      <c r="C461" s="78" t="s">
        <v>20</v>
      </c>
      <c r="D461" s="66" t="s">
        <v>21</v>
      </c>
      <c r="E461" s="63" t="s">
        <v>47</v>
      </c>
      <c r="F461" s="6">
        <v>220</v>
      </c>
      <c r="G461" s="6">
        <v>219</v>
      </c>
      <c r="H461" s="6">
        <v>220.5</v>
      </c>
      <c r="I461" s="6">
        <v>221</v>
      </c>
      <c r="J461" s="6">
        <v>221.5</v>
      </c>
      <c r="K461" s="6">
        <v>220.5</v>
      </c>
      <c r="L461" s="5">
        <v>5000</v>
      </c>
      <c r="M461" s="7">
        <f t="shared" si="57"/>
        <v>2500</v>
      </c>
      <c r="N461" s="82">
        <f aca="true" t="shared" si="58" ref="N461:N467">M461/(L461)/F461%</f>
        <v>0.22727272727272727</v>
      </c>
    </row>
    <row r="462" spans="1:14" ht="15.75">
      <c r="A462" s="64">
        <v>9</v>
      </c>
      <c r="B462" s="71">
        <v>43118</v>
      </c>
      <c r="C462" s="78" t="s">
        <v>20</v>
      </c>
      <c r="D462" s="66" t="s">
        <v>21</v>
      </c>
      <c r="E462" s="63" t="s">
        <v>46</v>
      </c>
      <c r="F462" s="6">
        <v>453</v>
      </c>
      <c r="G462" s="6">
        <v>449</v>
      </c>
      <c r="H462" s="6">
        <v>455.5</v>
      </c>
      <c r="I462" s="6">
        <v>458</v>
      </c>
      <c r="J462" s="6">
        <v>460.5</v>
      </c>
      <c r="K462" s="6">
        <v>455.5</v>
      </c>
      <c r="L462" s="5">
        <v>1000</v>
      </c>
      <c r="M462" s="7">
        <f t="shared" si="57"/>
        <v>2500</v>
      </c>
      <c r="N462" s="82">
        <f t="shared" si="58"/>
        <v>0.5518763796909492</v>
      </c>
    </row>
    <row r="463" spans="1:14" ht="15.75">
      <c r="A463" s="64">
        <v>10</v>
      </c>
      <c r="B463" s="71">
        <v>43118</v>
      </c>
      <c r="C463" s="78" t="s">
        <v>20</v>
      </c>
      <c r="D463" s="66" t="s">
        <v>21</v>
      </c>
      <c r="E463" s="63" t="s">
        <v>45</v>
      </c>
      <c r="F463" s="6">
        <v>797</v>
      </c>
      <c r="G463" s="6">
        <v>780</v>
      </c>
      <c r="H463" s="6">
        <v>807</v>
      </c>
      <c r="I463" s="6">
        <v>817</v>
      </c>
      <c r="J463" s="6">
        <v>827</v>
      </c>
      <c r="K463" s="6">
        <v>807</v>
      </c>
      <c r="L463" s="5">
        <v>250</v>
      </c>
      <c r="M463" s="7">
        <f t="shared" si="57"/>
        <v>2500</v>
      </c>
      <c r="N463" s="82">
        <f t="shared" si="58"/>
        <v>1.2547051442910917</v>
      </c>
    </row>
    <row r="464" spans="1:14" ht="15.75">
      <c r="A464" s="64">
        <v>11</v>
      </c>
      <c r="B464" s="71">
        <v>43117</v>
      </c>
      <c r="C464" s="78" t="s">
        <v>20</v>
      </c>
      <c r="D464" s="66" t="s">
        <v>23</v>
      </c>
      <c r="E464" s="63" t="s">
        <v>48</v>
      </c>
      <c r="F464" s="6">
        <v>4055</v>
      </c>
      <c r="G464" s="6">
        <v>4100</v>
      </c>
      <c r="H464" s="6">
        <v>4030</v>
      </c>
      <c r="I464" s="6">
        <v>4005</v>
      </c>
      <c r="J464" s="6">
        <v>3980</v>
      </c>
      <c r="K464" s="6">
        <v>4100</v>
      </c>
      <c r="L464" s="5">
        <v>100</v>
      </c>
      <c r="M464" s="7">
        <f t="shared" si="57"/>
        <v>-4500</v>
      </c>
      <c r="N464" s="82">
        <f t="shared" si="58"/>
        <v>-1.1097410604192355</v>
      </c>
    </row>
    <row r="465" spans="1:14" ht="15.75">
      <c r="A465" s="64">
        <v>12</v>
      </c>
      <c r="B465" s="71">
        <v>43116</v>
      </c>
      <c r="C465" s="78" t="s">
        <v>20</v>
      </c>
      <c r="D465" s="66" t="s">
        <v>21</v>
      </c>
      <c r="E465" s="63" t="s">
        <v>47</v>
      </c>
      <c r="F465" s="6">
        <v>218</v>
      </c>
      <c r="G465" s="6">
        <v>217</v>
      </c>
      <c r="H465" s="6">
        <v>218.5</v>
      </c>
      <c r="I465" s="6">
        <v>219</v>
      </c>
      <c r="J465" s="6">
        <v>219.5</v>
      </c>
      <c r="K465" s="6">
        <v>219.5</v>
      </c>
      <c r="L465" s="5">
        <v>5000</v>
      </c>
      <c r="M465" s="7">
        <f t="shared" si="57"/>
        <v>7500</v>
      </c>
      <c r="N465" s="82">
        <f t="shared" si="58"/>
        <v>0.6880733944954128</v>
      </c>
    </row>
    <row r="466" spans="1:14" ht="15.75">
      <c r="A466" s="64">
        <v>13</v>
      </c>
      <c r="B466" s="71">
        <v>43115</v>
      </c>
      <c r="C466" s="78" t="s">
        <v>20</v>
      </c>
      <c r="D466" s="66" t="s">
        <v>21</v>
      </c>
      <c r="E466" s="63" t="s">
        <v>24</v>
      </c>
      <c r="F466" s="6">
        <v>163.75</v>
      </c>
      <c r="G466" s="6">
        <v>162.8</v>
      </c>
      <c r="H466" s="6">
        <v>164.3</v>
      </c>
      <c r="I466" s="6">
        <v>164.8</v>
      </c>
      <c r="J466" s="6">
        <v>165.3</v>
      </c>
      <c r="K466" s="6">
        <v>164.3</v>
      </c>
      <c r="L466" s="5">
        <v>5000</v>
      </c>
      <c r="M466" s="7">
        <f aca="true" t="shared" si="59" ref="M466:M472">IF(D466="BUY",(K466-F466)*(L466),(F466-K466)*(L466))</f>
        <v>2750.000000000057</v>
      </c>
      <c r="N466" s="82">
        <f t="shared" si="58"/>
        <v>0.3358778625954268</v>
      </c>
    </row>
    <row r="467" spans="1:14" ht="15.75">
      <c r="A467" s="64">
        <v>14</v>
      </c>
      <c r="B467" s="71">
        <v>43112</v>
      </c>
      <c r="C467" s="78" t="s">
        <v>20</v>
      </c>
      <c r="D467" s="66" t="s">
        <v>21</v>
      </c>
      <c r="E467" s="63" t="s">
        <v>44</v>
      </c>
      <c r="F467" s="6">
        <v>29500</v>
      </c>
      <c r="G467" s="6">
        <v>29430</v>
      </c>
      <c r="H467" s="6">
        <v>29540</v>
      </c>
      <c r="I467" s="6">
        <v>29580</v>
      </c>
      <c r="J467" s="6">
        <v>29620</v>
      </c>
      <c r="K467" s="6">
        <v>29580</v>
      </c>
      <c r="L467" s="5">
        <v>100</v>
      </c>
      <c r="M467" s="7">
        <f t="shared" si="59"/>
        <v>8000</v>
      </c>
      <c r="N467" s="82">
        <f t="shared" si="58"/>
        <v>0.2711864406779661</v>
      </c>
    </row>
    <row r="468" spans="1:14" ht="15.75">
      <c r="A468" s="64">
        <v>15</v>
      </c>
      <c r="B468" s="71">
        <v>43112</v>
      </c>
      <c r="C468" s="78" t="s">
        <v>20</v>
      </c>
      <c r="D468" s="66" t="s">
        <v>21</v>
      </c>
      <c r="E468" s="63" t="s">
        <v>47</v>
      </c>
      <c r="F468" s="6">
        <v>217.2</v>
      </c>
      <c r="G468" s="6">
        <v>216.2</v>
      </c>
      <c r="H468" s="6">
        <v>217.7</v>
      </c>
      <c r="I468" s="6">
        <v>218.2</v>
      </c>
      <c r="J468" s="6">
        <v>218.7</v>
      </c>
      <c r="K468" s="6">
        <v>217.7</v>
      </c>
      <c r="L468" s="5">
        <v>5000</v>
      </c>
      <c r="M468" s="7">
        <f t="shared" si="59"/>
        <v>2500</v>
      </c>
      <c r="N468" s="82">
        <f aca="true" t="shared" si="60" ref="N468:N473">M468/(L468)/F468%</f>
        <v>0.23020257826887663</v>
      </c>
    </row>
    <row r="469" spans="1:14" ht="15.75">
      <c r="A469" s="64">
        <v>16</v>
      </c>
      <c r="B469" s="71">
        <v>43111</v>
      </c>
      <c r="C469" s="78" t="s">
        <v>20</v>
      </c>
      <c r="D469" s="66" t="s">
        <v>21</v>
      </c>
      <c r="E469" s="63" t="s">
        <v>44</v>
      </c>
      <c r="F469" s="6">
        <v>29400</v>
      </c>
      <c r="G469" s="6">
        <v>29330</v>
      </c>
      <c r="H469" s="6">
        <v>29440</v>
      </c>
      <c r="I469" s="6">
        <v>29480</v>
      </c>
      <c r="J469" s="6">
        <v>29520</v>
      </c>
      <c r="K469" s="6">
        <v>29330</v>
      </c>
      <c r="L469" s="5">
        <v>100</v>
      </c>
      <c r="M469" s="7">
        <f t="shared" si="59"/>
        <v>-7000</v>
      </c>
      <c r="N469" s="8">
        <f t="shared" si="60"/>
        <v>-0.23809523809523808</v>
      </c>
    </row>
    <row r="470" spans="1:14" ht="15.75">
      <c r="A470" s="64">
        <v>17</v>
      </c>
      <c r="B470" s="71">
        <v>43110</v>
      </c>
      <c r="C470" s="78" t="s">
        <v>20</v>
      </c>
      <c r="D470" s="66" t="s">
        <v>23</v>
      </c>
      <c r="E470" s="63" t="s">
        <v>47</v>
      </c>
      <c r="F470" s="6">
        <v>212.7</v>
      </c>
      <c r="G470" s="6">
        <v>213.7</v>
      </c>
      <c r="H470" s="6">
        <v>212.2</v>
      </c>
      <c r="I470" s="6">
        <v>211.7</v>
      </c>
      <c r="J470" s="6">
        <v>211.2</v>
      </c>
      <c r="K470" s="6">
        <v>213.7</v>
      </c>
      <c r="L470" s="5">
        <v>5000</v>
      </c>
      <c r="M470" s="7">
        <f t="shared" si="59"/>
        <v>-5000</v>
      </c>
      <c r="N470" s="8">
        <f t="shared" si="60"/>
        <v>-0.47014574518100616</v>
      </c>
    </row>
    <row r="471" spans="1:14" ht="15.75">
      <c r="A471" s="64">
        <v>18</v>
      </c>
      <c r="B471" s="71">
        <v>43110</v>
      </c>
      <c r="C471" s="78" t="s">
        <v>20</v>
      </c>
      <c r="D471" s="66" t="s">
        <v>21</v>
      </c>
      <c r="E471" s="63" t="s">
        <v>46</v>
      </c>
      <c r="F471" s="6">
        <v>458.4</v>
      </c>
      <c r="G471" s="6">
        <v>454</v>
      </c>
      <c r="H471" s="6">
        <v>461</v>
      </c>
      <c r="I471" s="6">
        <v>463.5</v>
      </c>
      <c r="J471" s="6">
        <v>466</v>
      </c>
      <c r="K471" s="6">
        <v>461</v>
      </c>
      <c r="L471" s="5">
        <v>1000</v>
      </c>
      <c r="M471" s="7">
        <f t="shared" si="59"/>
        <v>2600.0000000000227</v>
      </c>
      <c r="N471" s="82">
        <f t="shared" si="60"/>
        <v>0.5671902268760958</v>
      </c>
    </row>
    <row r="472" spans="1:14" ht="15.75">
      <c r="A472" s="64">
        <v>19</v>
      </c>
      <c r="B472" s="71">
        <v>43109</v>
      </c>
      <c r="C472" s="78" t="s">
        <v>20</v>
      </c>
      <c r="D472" s="66" t="s">
        <v>21</v>
      </c>
      <c r="E472" s="63" t="s">
        <v>47</v>
      </c>
      <c r="F472" s="6">
        <v>216.5</v>
      </c>
      <c r="G472" s="6">
        <v>215.5</v>
      </c>
      <c r="H472" s="6">
        <v>217</v>
      </c>
      <c r="I472" s="6">
        <v>217.5</v>
      </c>
      <c r="J472" s="6">
        <v>218</v>
      </c>
      <c r="K472" s="6">
        <v>217</v>
      </c>
      <c r="L472" s="5">
        <v>5000</v>
      </c>
      <c r="M472" s="7">
        <f t="shared" si="59"/>
        <v>2500</v>
      </c>
      <c r="N472" s="82">
        <f t="shared" si="60"/>
        <v>0.23094688221709006</v>
      </c>
    </row>
    <row r="473" spans="1:14" ht="15.75">
      <c r="A473" s="64">
        <v>20</v>
      </c>
      <c r="B473" s="71">
        <v>43108</v>
      </c>
      <c r="C473" s="78" t="s">
        <v>20</v>
      </c>
      <c r="D473" s="66" t="s">
        <v>23</v>
      </c>
      <c r="E473" s="63" t="s">
        <v>44</v>
      </c>
      <c r="F473" s="6">
        <v>29170</v>
      </c>
      <c r="G473" s="6">
        <v>29250</v>
      </c>
      <c r="H473" s="6">
        <v>29130</v>
      </c>
      <c r="I473" s="6">
        <v>29090</v>
      </c>
      <c r="J473" s="6">
        <v>29050</v>
      </c>
      <c r="K473" s="6">
        <v>29250</v>
      </c>
      <c r="L473" s="5">
        <v>100</v>
      </c>
      <c r="M473" s="7">
        <f aca="true" t="shared" si="61" ref="M473:M478">IF(D473="BUY",(K473-F473)*(L473),(F473-K473)*(L473))</f>
        <v>-8000</v>
      </c>
      <c r="N473" s="8">
        <f t="shared" si="60"/>
        <v>-0.2742543709290367</v>
      </c>
    </row>
    <row r="474" spans="1:14" ht="15.75">
      <c r="A474" s="64">
        <v>21</v>
      </c>
      <c r="B474" s="71">
        <v>43105</v>
      </c>
      <c r="C474" s="78" t="s">
        <v>20</v>
      </c>
      <c r="D474" s="66" t="s">
        <v>21</v>
      </c>
      <c r="E474" s="63" t="s">
        <v>47</v>
      </c>
      <c r="F474" s="6">
        <v>214.3</v>
      </c>
      <c r="G474" s="6">
        <v>213.3</v>
      </c>
      <c r="H474" s="6">
        <v>214.8</v>
      </c>
      <c r="I474" s="6">
        <v>215.3</v>
      </c>
      <c r="J474" s="6">
        <v>215.8</v>
      </c>
      <c r="K474" s="6">
        <v>215.3</v>
      </c>
      <c r="L474" s="5">
        <v>5000</v>
      </c>
      <c r="M474" s="7">
        <f t="shared" si="61"/>
        <v>5000</v>
      </c>
      <c r="N474" s="82">
        <f aca="true" t="shared" si="62" ref="N474:N480">M474/(L474)/F474%</f>
        <v>0.4666355576294913</v>
      </c>
    </row>
    <row r="475" spans="1:14" ht="15.75">
      <c r="A475" s="64">
        <v>22</v>
      </c>
      <c r="B475" s="71">
        <v>43104</v>
      </c>
      <c r="C475" s="78" t="s">
        <v>20</v>
      </c>
      <c r="D475" s="66" t="s">
        <v>21</v>
      </c>
      <c r="E475" s="63" t="s">
        <v>47</v>
      </c>
      <c r="F475" s="6">
        <v>214</v>
      </c>
      <c r="G475" s="6">
        <v>213</v>
      </c>
      <c r="H475" s="6">
        <v>214.5</v>
      </c>
      <c r="I475" s="6">
        <v>215</v>
      </c>
      <c r="J475" s="6">
        <v>215.5</v>
      </c>
      <c r="K475" s="6">
        <v>214.5</v>
      </c>
      <c r="L475" s="5">
        <v>5000</v>
      </c>
      <c r="M475" s="7">
        <f t="shared" si="61"/>
        <v>2500</v>
      </c>
      <c r="N475" s="82">
        <f t="shared" si="62"/>
        <v>0.2336448598130841</v>
      </c>
    </row>
    <row r="476" spans="1:14" ht="15.75">
      <c r="A476" s="64">
        <v>23</v>
      </c>
      <c r="B476" s="71">
        <v>43104</v>
      </c>
      <c r="C476" s="78" t="s">
        <v>20</v>
      </c>
      <c r="D476" s="66" t="s">
        <v>21</v>
      </c>
      <c r="E476" s="63" t="s">
        <v>24</v>
      </c>
      <c r="F476" s="6">
        <v>164</v>
      </c>
      <c r="G476" s="6">
        <v>163</v>
      </c>
      <c r="H476" s="6">
        <v>164.5</v>
      </c>
      <c r="I476" s="6">
        <v>165</v>
      </c>
      <c r="J476" s="6">
        <v>165.5</v>
      </c>
      <c r="K476" s="6">
        <v>164.5</v>
      </c>
      <c r="L476" s="5">
        <v>5000</v>
      </c>
      <c r="M476" s="7">
        <f t="shared" si="61"/>
        <v>2500</v>
      </c>
      <c r="N476" s="82">
        <f t="shared" si="62"/>
        <v>0.3048780487804878</v>
      </c>
    </row>
    <row r="477" spans="1:14" ht="15.75">
      <c r="A477" s="64">
        <v>24</v>
      </c>
      <c r="B477" s="71">
        <v>43103</v>
      </c>
      <c r="C477" s="78" t="s">
        <v>20</v>
      </c>
      <c r="D477" s="66" t="s">
        <v>21</v>
      </c>
      <c r="E477" s="63" t="s">
        <v>44</v>
      </c>
      <c r="F477" s="6">
        <v>29200</v>
      </c>
      <c r="G477" s="6">
        <v>29120</v>
      </c>
      <c r="H477" s="6">
        <v>29250</v>
      </c>
      <c r="I477" s="6">
        <v>29290</v>
      </c>
      <c r="J477" s="6">
        <v>29330</v>
      </c>
      <c r="K477" s="6">
        <v>29250</v>
      </c>
      <c r="L477" s="5">
        <v>100</v>
      </c>
      <c r="M477" s="7">
        <f t="shared" si="61"/>
        <v>5000</v>
      </c>
      <c r="N477" s="82">
        <f t="shared" si="62"/>
        <v>0.17123287671232876</v>
      </c>
    </row>
    <row r="478" spans="1:14" ht="15.75">
      <c r="A478" s="64">
        <v>25</v>
      </c>
      <c r="B478" s="71">
        <v>43103</v>
      </c>
      <c r="C478" s="78" t="s">
        <v>20</v>
      </c>
      <c r="D478" s="66" t="s">
        <v>23</v>
      </c>
      <c r="E478" s="63" t="s">
        <v>47</v>
      </c>
      <c r="F478" s="6">
        <v>212.7</v>
      </c>
      <c r="G478" s="6">
        <v>213.7</v>
      </c>
      <c r="H478" s="6">
        <v>212.2</v>
      </c>
      <c r="I478" s="6">
        <v>211.7</v>
      </c>
      <c r="J478" s="6">
        <v>211.2</v>
      </c>
      <c r="K478" s="6">
        <v>212.2</v>
      </c>
      <c r="L478" s="5">
        <v>5000</v>
      </c>
      <c r="M478" s="7">
        <f t="shared" si="61"/>
        <v>2500</v>
      </c>
      <c r="N478" s="82">
        <f t="shared" si="62"/>
        <v>0.23507287259050308</v>
      </c>
    </row>
    <row r="479" spans="1:14" ht="15.75">
      <c r="A479" s="64">
        <v>26</v>
      </c>
      <c r="B479" s="71">
        <v>43102</v>
      </c>
      <c r="C479" s="78" t="s">
        <v>20</v>
      </c>
      <c r="D479" s="66" t="s">
        <v>21</v>
      </c>
      <c r="E479" s="63" t="s">
        <v>47</v>
      </c>
      <c r="F479" s="6">
        <v>211.65</v>
      </c>
      <c r="G479" s="6">
        <v>210.6</v>
      </c>
      <c r="H479" s="6">
        <v>212.2</v>
      </c>
      <c r="I479" s="6">
        <v>212.7</v>
      </c>
      <c r="J479" s="6">
        <v>213.2</v>
      </c>
      <c r="K479" s="6">
        <v>212.7</v>
      </c>
      <c r="L479" s="5">
        <v>5000</v>
      </c>
      <c r="M479" s="7">
        <f>IF(D479="BUY",(K479-F479)*(L479),(F479-K479)*(L479))</f>
        <v>5249.9999999999145</v>
      </c>
      <c r="N479" s="82">
        <f t="shared" si="62"/>
        <v>0.4961020552799352</v>
      </c>
    </row>
    <row r="480" spans="1:14" ht="15.75">
      <c r="A480" s="64">
        <v>27</v>
      </c>
      <c r="B480" s="71">
        <v>43102</v>
      </c>
      <c r="C480" s="78" t="s">
        <v>20</v>
      </c>
      <c r="D480" s="66" t="s">
        <v>21</v>
      </c>
      <c r="E480" s="63" t="s">
        <v>44</v>
      </c>
      <c r="F480" s="6">
        <v>29175</v>
      </c>
      <c r="G480" s="6">
        <v>29100</v>
      </c>
      <c r="H480" s="6">
        <v>29220</v>
      </c>
      <c r="I480" s="6">
        <v>29260</v>
      </c>
      <c r="J480" s="6">
        <v>29300</v>
      </c>
      <c r="K480" s="6">
        <v>29220</v>
      </c>
      <c r="L480" s="5">
        <v>100</v>
      </c>
      <c r="M480" s="83">
        <f>IF(D480="BUY",(K480-F480)*(L480),(F480-K480)*(L480))</f>
        <v>4500</v>
      </c>
      <c r="N480" s="69">
        <f t="shared" si="62"/>
        <v>0.15424164524421594</v>
      </c>
    </row>
    <row r="481" ht="15.75">
      <c r="N481" s="80"/>
    </row>
    <row r="482" spans="1:14" ht="15.75">
      <c r="A482" s="9" t="s">
        <v>25</v>
      </c>
      <c r="B482" s="10"/>
      <c r="C482" s="11"/>
      <c r="D482" s="12"/>
      <c r="E482" s="13"/>
      <c r="F482" s="13"/>
      <c r="G482" s="14"/>
      <c r="H482" s="15"/>
      <c r="I482" s="15"/>
      <c r="J482" s="15"/>
      <c r="K482" s="16"/>
      <c r="L482" s="17"/>
      <c r="N482" s="81"/>
    </row>
    <row r="483" spans="1:12" ht="15.75">
      <c r="A483" s="9" t="s">
        <v>26</v>
      </c>
      <c r="B483" s="19"/>
      <c r="C483" s="11"/>
      <c r="D483" s="12"/>
      <c r="E483" s="13"/>
      <c r="F483" s="13"/>
      <c r="G483" s="14"/>
      <c r="H483" s="13"/>
      <c r="I483" s="13"/>
      <c r="J483" s="13"/>
      <c r="K483" s="16"/>
      <c r="L483" s="17"/>
    </row>
    <row r="484" spans="1:14" ht="15.75">
      <c r="A484" s="9" t="s">
        <v>26</v>
      </c>
      <c r="B484" s="19"/>
      <c r="C484" s="20"/>
      <c r="D484" s="21"/>
      <c r="E484" s="22"/>
      <c r="F484" s="22"/>
      <c r="G484" s="23"/>
      <c r="H484" s="22"/>
      <c r="I484" s="22"/>
      <c r="J484" s="22"/>
      <c r="K484" s="22"/>
      <c r="L484" s="17"/>
      <c r="M484" s="17"/>
      <c r="N484" s="17"/>
    </row>
    <row r="485" spans="1:14" ht="16.5" thickBot="1">
      <c r="A485" s="24"/>
      <c r="B485" s="19"/>
      <c r="C485" s="22"/>
      <c r="D485" s="22"/>
      <c r="E485" s="22"/>
      <c r="F485" s="25"/>
      <c r="G485" s="26"/>
      <c r="H485" s="27" t="s">
        <v>27</v>
      </c>
      <c r="I485" s="27"/>
      <c r="J485" s="28"/>
      <c r="K485" s="28"/>
      <c r="L485" s="17"/>
      <c r="M485" s="17"/>
      <c r="N485" s="17"/>
    </row>
    <row r="486" spans="1:12" ht="15.75">
      <c r="A486" s="24"/>
      <c r="B486" s="19"/>
      <c r="C486" s="97" t="s">
        <v>28</v>
      </c>
      <c r="D486" s="97"/>
      <c r="E486" s="29">
        <v>27</v>
      </c>
      <c r="F486" s="30">
        <v>100</v>
      </c>
      <c r="G486" s="31">
        <v>27</v>
      </c>
      <c r="H486" s="32">
        <f>G487/G486%</f>
        <v>77.77777777777777</v>
      </c>
      <c r="I486" s="32"/>
      <c r="J486" s="32"/>
      <c r="L486" s="17"/>
    </row>
    <row r="487" spans="1:13" ht="15.75">
      <c r="A487" s="24"/>
      <c r="B487" s="19"/>
      <c r="C487" s="98" t="s">
        <v>29</v>
      </c>
      <c r="D487" s="98"/>
      <c r="E487" s="33">
        <v>21</v>
      </c>
      <c r="F487" s="34">
        <f>(E487/E486)*100</f>
        <v>77.77777777777779</v>
      </c>
      <c r="G487" s="31">
        <v>21</v>
      </c>
      <c r="H487" s="28"/>
      <c r="I487" s="28"/>
      <c r="J487" s="22"/>
      <c r="K487" s="28"/>
      <c r="M487" s="22" t="s">
        <v>30</v>
      </c>
    </row>
    <row r="488" spans="1:14" ht="15.75">
      <c r="A488" s="35"/>
      <c r="B488" s="19"/>
      <c r="C488" s="98" t="s">
        <v>31</v>
      </c>
      <c r="D488" s="98"/>
      <c r="E488" s="33">
        <v>0</v>
      </c>
      <c r="F488" s="34">
        <f>(E488/E486)*100</f>
        <v>0</v>
      </c>
      <c r="G488" s="36"/>
      <c r="H488" s="31"/>
      <c r="I488" s="31"/>
      <c r="J488" s="22"/>
      <c r="K488" s="28"/>
      <c r="L488" s="17"/>
      <c r="M488" s="20"/>
      <c r="N488" s="20"/>
    </row>
    <row r="489" spans="1:14" ht="15.75">
      <c r="A489" s="35"/>
      <c r="B489" s="19"/>
      <c r="C489" s="98" t="s">
        <v>32</v>
      </c>
      <c r="D489" s="98"/>
      <c r="E489" s="33">
        <v>0</v>
      </c>
      <c r="F489" s="34">
        <f>(E489/E486)*100</f>
        <v>0</v>
      </c>
      <c r="G489" s="36"/>
      <c r="H489" s="31"/>
      <c r="I489" s="31"/>
      <c r="J489" s="22"/>
      <c r="K489" s="28"/>
      <c r="L489" s="17"/>
      <c r="M489" s="17"/>
      <c r="N489" s="17"/>
    </row>
    <row r="490" spans="1:14" ht="15.75">
      <c r="A490" s="35"/>
      <c r="B490" s="19"/>
      <c r="C490" s="98" t="s">
        <v>33</v>
      </c>
      <c r="D490" s="98"/>
      <c r="E490" s="33">
        <v>6</v>
      </c>
      <c r="F490" s="34">
        <f>(E490/E486)*100</f>
        <v>22.22222222222222</v>
      </c>
      <c r="G490" s="36"/>
      <c r="H490" s="22" t="s">
        <v>34</v>
      </c>
      <c r="I490" s="22"/>
      <c r="J490" s="37"/>
      <c r="K490" s="28"/>
      <c r="L490" s="17"/>
      <c r="M490" s="17"/>
      <c r="N490" s="17"/>
    </row>
    <row r="491" spans="1:14" ht="15.75">
      <c r="A491" s="35"/>
      <c r="B491" s="19"/>
      <c r="C491" s="98" t="s">
        <v>35</v>
      </c>
      <c r="D491" s="98"/>
      <c r="E491" s="33">
        <v>0</v>
      </c>
      <c r="F491" s="34">
        <f>(E491/E486)*100</f>
        <v>0</v>
      </c>
      <c r="G491" s="36"/>
      <c r="H491" s="22"/>
      <c r="I491" s="22"/>
      <c r="J491" s="37"/>
      <c r="K491" s="28"/>
      <c r="L491" s="17"/>
      <c r="M491" s="17"/>
      <c r="N491" s="17"/>
    </row>
    <row r="492" spans="1:14" ht="16.5" thickBot="1">
      <c r="A492" s="35"/>
      <c r="B492" s="19"/>
      <c r="C492" s="99" t="s">
        <v>36</v>
      </c>
      <c r="D492" s="99"/>
      <c r="E492" s="38"/>
      <c r="F492" s="39">
        <f>(E492/E486)*100</f>
        <v>0</v>
      </c>
      <c r="G492" s="36"/>
      <c r="H492" s="22"/>
      <c r="I492" s="22"/>
      <c r="M492" s="17"/>
      <c r="N492" s="17"/>
    </row>
    <row r="493" spans="1:14" ht="15.75">
      <c r="A493" s="41" t="s">
        <v>37</v>
      </c>
      <c r="B493" s="10"/>
      <c r="C493" s="11"/>
      <c r="D493" s="11"/>
      <c r="E493" s="13"/>
      <c r="F493" s="13"/>
      <c r="G493" s="42"/>
      <c r="H493" s="43"/>
      <c r="I493" s="43"/>
      <c r="J493" s="43"/>
      <c r="K493" s="13"/>
      <c r="L493" s="17"/>
      <c r="M493" s="40"/>
      <c r="N493" s="40"/>
    </row>
    <row r="494" spans="1:14" ht="15.75">
      <c r="A494" s="12" t="s">
        <v>38</v>
      </c>
      <c r="B494" s="10"/>
      <c r="C494" s="44"/>
      <c r="D494" s="45"/>
      <c r="E494" s="46"/>
      <c r="F494" s="43"/>
      <c r="G494" s="42"/>
      <c r="H494" s="43"/>
      <c r="I494" s="43"/>
      <c r="J494" s="43"/>
      <c r="K494" s="13"/>
      <c r="L494" s="17"/>
      <c r="M494" s="24"/>
      <c r="N494" s="24"/>
    </row>
    <row r="495" spans="1:14" ht="15.75">
      <c r="A495" s="12" t="s">
        <v>39</v>
      </c>
      <c r="B495" s="10"/>
      <c r="C495" s="11"/>
      <c r="D495" s="45"/>
      <c r="E495" s="46"/>
      <c r="F495" s="43"/>
      <c r="G495" s="42"/>
      <c r="H495" s="47"/>
      <c r="I495" s="47"/>
      <c r="J495" s="47"/>
      <c r="K495" s="13"/>
      <c r="L495" s="17"/>
      <c r="M495" s="17"/>
      <c r="N495" s="17"/>
    </row>
    <row r="496" spans="1:14" ht="15.75">
      <c r="A496" s="12" t="s">
        <v>40</v>
      </c>
      <c r="B496" s="44"/>
      <c r="C496" s="11"/>
      <c r="D496" s="45"/>
      <c r="E496" s="46"/>
      <c r="F496" s="43"/>
      <c r="G496" s="48"/>
      <c r="H496" s="47"/>
      <c r="I496" s="47"/>
      <c r="J496" s="47"/>
      <c r="K496" s="13"/>
      <c r="L496" s="17"/>
      <c r="M496" s="17"/>
      <c r="N496" s="17"/>
    </row>
    <row r="497" spans="1:14" ht="15.75">
      <c r="A497" s="12" t="s">
        <v>41</v>
      </c>
      <c r="B497" s="35"/>
      <c r="C497" s="11"/>
      <c r="D497" s="49"/>
      <c r="E497" s="43"/>
      <c r="F497" s="43"/>
      <c r="G497" s="48"/>
      <c r="H497" s="47"/>
      <c r="I497" s="47"/>
      <c r="J497" s="47"/>
      <c r="K497" s="43"/>
      <c r="L497" s="17"/>
      <c r="M497" s="17"/>
      <c r="N497" s="17"/>
    </row>
    <row r="498" spans="1:14" ht="15.75">
      <c r="A498" s="93" t="s">
        <v>0</v>
      </c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</row>
    <row r="499" spans="1:14" ht="15.75">
      <c r="A499" s="93"/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</row>
    <row r="500" spans="1:14" ht="15.75">
      <c r="A500" s="93"/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</row>
    <row r="501" spans="1:14" ht="15.75">
      <c r="A501" s="94" t="s">
        <v>1</v>
      </c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</row>
    <row r="502" spans="1:14" ht="15.75">
      <c r="A502" s="94" t="s">
        <v>2</v>
      </c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</row>
    <row r="503" spans="1:14" ht="16.5" thickBot="1">
      <c r="A503" s="95" t="s">
        <v>3</v>
      </c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</row>
    <row r="504" spans="1:14" ht="15.75">
      <c r="A504" s="96" t="s">
        <v>60</v>
      </c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</row>
    <row r="505" spans="1:14" ht="15.75">
      <c r="A505" s="96" t="s">
        <v>5</v>
      </c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</row>
    <row r="506" spans="1:14" ht="15.75">
      <c r="A506" s="91" t="s">
        <v>6</v>
      </c>
      <c r="B506" s="88" t="s">
        <v>7</v>
      </c>
      <c r="C506" s="88" t="s">
        <v>8</v>
      </c>
      <c r="D506" s="91" t="s">
        <v>9</v>
      </c>
      <c r="E506" s="91" t="s">
        <v>10</v>
      </c>
      <c r="F506" s="88" t="s">
        <v>11</v>
      </c>
      <c r="G506" s="88" t="s">
        <v>12</v>
      </c>
      <c r="H506" s="88" t="s">
        <v>13</v>
      </c>
      <c r="I506" s="88" t="s">
        <v>14</v>
      </c>
      <c r="J506" s="88" t="s">
        <v>15</v>
      </c>
      <c r="K506" s="90" t="s">
        <v>16</v>
      </c>
      <c r="L506" s="88" t="s">
        <v>17</v>
      </c>
      <c r="M506" s="88" t="s">
        <v>18</v>
      </c>
      <c r="N506" s="88" t="s">
        <v>19</v>
      </c>
    </row>
    <row r="507" spans="1:14" ht="15.75">
      <c r="A507" s="92"/>
      <c r="B507" s="88"/>
      <c r="C507" s="88"/>
      <c r="D507" s="91"/>
      <c r="E507" s="91"/>
      <c r="F507" s="88"/>
      <c r="G507" s="88"/>
      <c r="H507" s="88"/>
      <c r="I507" s="88"/>
      <c r="J507" s="88"/>
      <c r="K507" s="90"/>
      <c r="L507" s="88"/>
      <c r="M507" s="88"/>
      <c r="N507" s="88"/>
    </row>
    <row r="508" spans="1:14" ht="15.75">
      <c r="A508" s="75"/>
      <c r="B508" s="76"/>
      <c r="C508" s="72"/>
      <c r="D508" s="77"/>
      <c r="E508" s="74"/>
      <c r="F508" s="72"/>
      <c r="G508" s="72"/>
      <c r="H508" s="72"/>
      <c r="I508" s="72"/>
      <c r="J508" s="72"/>
      <c r="K508" s="73"/>
      <c r="L508" s="72"/>
      <c r="M508" s="72"/>
      <c r="N508" s="72"/>
    </row>
    <row r="509" spans="1:14" ht="15.75">
      <c r="A509" s="64">
        <v>1</v>
      </c>
      <c r="B509" s="71">
        <v>43098</v>
      </c>
      <c r="C509" s="78" t="s">
        <v>20</v>
      </c>
      <c r="D509" s="66" t="s">
        <v>21</v>
      </c>
      <c r="E509" s="63" t="s">
        <v>47</v>
      </c>
      <c r="F509" s="6">
        <v>212</v>
      </c>
      <c r="G509" s="6">
        <v>211</v>
      </c>
      <c r="H509" s="6">
        <v>212.5</v>
      </c>
      <c r="I509" s="6">
        <v>213</v>
      </c>
      <c r="J509" s="6">
        <v>213.5</v>
      </c>
      <c r="K509" s="6">
        <v>212.5</v>
      </c>
      <c r="L509" s="5">
        <v>5000</v>
      </c>
      <c r="M509" s="7">
        <f aca="true" t="shared" si="63" ref="M509:M514">IF(D509="BUY",(K509-F509)*(L509),(F509-K509)*(L509))</f>
        <v>2500</v>
      </c>
      <c r="N509" s="8">
        <f aca="true" t="shared" si="64" ref="N509:N514">M509/(L509)/F509%</f>
        <v>0.23584905660377356</v>
      </c>
    </row>
    <row r="510" spans="1:14" ht="15.75">
      <c r="A510" s="64">
        <v>2</v>
      </c>
      <c r="B510" s="71">
        <v>43097</v>
      </c>
      <c r="C510" s="78" t="s">
        <v>20</v>
      </c>
      <c r="D510" s="66" t="s">
        <v>21</v>
      </c>
      <c r="E510" s="63" t="s">
        <v>24</v>
      </c>
      <c r="F510" s="6">
        <v>163</v>
      </c>
      <c r="G510" s="6">
        <v>162</v>
      </c>
      <c r="H510" s="6">
        <v>163.5</v>
      </c>
      <c r="I510" s="6">
        <v>164</v>
      </c>
      <c r="J510" s="6">
        <v>164.5</v>
      </c>
      <c r="K510" s="6">
        <v>163.5</v>
      </c>
      <c r="L510" s="5">
        <v>5000</v>
      </c>
      <c r="M510" s="7">
        <f t="shared" si="63"/>
        <v>2500</v>
      </c>
      <c r="N510" s="8">
        <f t="shared" si="64"/>
        <v>0.3067484662576687</v>
      </c>
    </row>
    <row r="511" spans="1:14" ht="15.75">
      <c r="A511" s="64">
        <v>3</v>
      </c>
      <c r="B511" s="71">
        <v>43097</v>
      </c>
      <c r="C511" s="78" t="s">
        <v>20</v>
      </c>
      <c r="D511" s="66" t="s">
        <v>21</v>
      </c>
      <c r="E511" s="63" t="s">
        <v>47</v>
      </c>
      <c r="F511" s="6">
        <v>210.5</v>
      </c>
      <c r="G511" s="6">
        <v>209.5</v>
      </c>
      <c r="H511" s="6">
        <v>211</v>
      </c>
      <c r="I511" s="6">
        <v>211.5</v>
      </c>
      <c r="J511" s="6">
        <v>212</v>
      </c>
      <c r="K511" s="6">
        <v>212</v>
      </c>
      <c r="L511" s="5">
        <v>5000</v>
      </c>
      <c r="M511" s="7">
        <f t="shared" si="63"/>
        <v>7500</v>
      </c>
      <c r="N511" s="8">
        <f t="shared" si="64"/>
        <v>0.7125890736342043</v>
      </c>
    </row>
    <row r="512" spans="1:14" ht="15.75">
      <c r="A512" s="64">
        <v>4</v>
      </c>
      <c r="B512" s="71">
        <v>43096</v>
      </c>
      <c r="C512" s="78" t="s">
        <v>20</v>
      </c>
      <c r="D512" s="66" t="s">
        <v>21</v>
      </c>
      <c r="E512" s="63" t="s">
        <v>47</v>
      </c>
      <c r="F512" s="6">
        <v>208.5</v>
      </c>
      <c r="G512" s="6">
        <v>207.5</v>
      </c>
      <c r="H512" s="6">
        <v>209</v>
      </c>
      <c r="I512" s="6">
        <v>209.5</v>
      </c>
      <c r="J512" s="6">
        <v>210</v>
      </c>
      <c r="K512" s="6">
        <v>210</v>
      </c>
      <c r="L512" s="5">
        <v>5000</v>
      </c>
      <c r="M512" s="7">
        <f t="shared" si="63"/>
        <v>7500</v>
      </c>
      <c r="N512" s="8">
        <f t="shared" si="64"/>
        <v>0.7194244604316546</v>
      </c>
    </row>
    <row r="513" spans="1:14" ht="15.75">
      <c r="A513" s="64">
        <v>5</v>
      </c>
      <c r="B513" s="71">
        <v>43096</v>
      </c>
      <c r="C513" s="78" t="s">
        <v>20</v>
      </c>
      <c r="D513" s="66" t="s">
        <v>21</v>
      </c>
      <c r="E513" s="63" t="s">
        <v>44</v>
      </c>
      <c r="F513" s="6">
        <v>28870</v>
      </c>
      <c r="G513" s="6">
        <v>28790</v>
      </c>
      <c r="H513" s="6">
        <v>28910</v>
      </c>
      <c r="I513" s="6">
        <v>28950</v>
      </c>
      <c r="J513" s="6">
        <v>28990</v>
      </c>
      <c r="K513" s="6">
        <v>28910</v>
      </c>
      <c r="L513" s="5">
        <v>100</v>
      </c>
      <c r="M513" s="7">
        <f t="shared" si="63"/>
        <v>4000</v>
      </c>
      <c r="N513" s="8">
        <f t="shared" si="64"/>
        <v>0.13855213023900242</v>
      </c>
    </row>
    <row r="514" spans="1:14" ht="15.75">
      <c r="A514" s="64">
        <v>6</v>
      </c>
      <c r="B514" s="71">
        <v>43095</v>
      </c>
      <c r="C514" s="78" t="s">
        <v>20</v>
      </c>
      <c r="D514" s="66" t="s">
        <v>21</v>
      </c>
      <c r="E514" s="63" t="s">
        <v>47</v>
      </c>
      <c r="F514" s="6">
        <v>209</v>
      </c>
      <c r="G514" s="6">
        <v>208</v>
      </c>
      <c r="H514" s="6">
        <v>209.5</v>
      </c>
      <c r="I514" s="6">
        <v>210</v>
      </c>
      <c r="J514" s="6">
        <v>210.5</v>
      </c>
      <c r="K514" s="6">
        <v>209.5</v>
      </c>
      <c r="L514" s="5">
        <v>5000</v>
      </c>
      <c r="M514" s="7">
        <f t="shared" si="63"/>
        <v>2500</v>
      </c>
      <c r="N514" s="8">
        <f t="shared" si="64"/>
        <v>0.23923444976076558</v>
      </c>
    </row>
    <row r="515" spans="1:14" ht="15.75">
      <c r="A515" s="64">
        <v>7</v>
      </c>
      <c r="B515" s="71">
        <v>43095</v>
      </c>
      <c r="C515" s="78" t="s">
        <v>20</v>
      </c>
      <c r="D515" s="66" t="s">
        <v>21</v>
      </c>
      <c r="E515" s="63" t="s">
        <v>44</v>
      </c>
      <c r="F515" s="6">
        <v>28730</v>
      </c>
      <c r="G515" s="6">
        <v>28650</v>
      </c>
      <c r="H515" s="6">
        <v>28770</v>
      </c>
      <c r="I515" s="6">
        <v>28810</v>
      </c>
      <c r="J515" s="6">
        <v>28850</v>
      </c>
      <c r="K515" s="6">
        <v>28770</v>
      </c>
      <c r="L515" s="5">
        <v>100</v>
      </c>
      <c r="M515" s="7">
        <f aca="true" t="shared" si="65" ref="M515:M520">IF(D515="BUY",(K515-F515)*(L515),(F515-K515)*(L515))</f>
        <v>4000</v>
      </c>
      <c r="N515" s="8">
        <f aca="true" t="shared" si="66" ref="N515:N521">M515/(L515)/F515%</f>
        <v>0.1392272885485555</v>
      </c>
    </row>
    <row r="516" spans="1:14" ht="15.75">
      <c r="A516" s="64">
        <v>8</v>
      </c>
      <c r="B516" s="71">
        <v>43091</v>
      </c>
      <c r="C516" s="78" t="s">
        <v>20</v>
      </c>
      <c r="D516" s="66" t="s">
        <v>21</v>
      </c>
      <c r="E516" s="63" t="s">
        <v>47</v>
      </c>
      <c r="F516" s="6">
        <v>207.5</v>
      </c>
      <c r="G516" s="6">
        <v>206.5</v>
      </c>
      <c r="H516" s="6">
        <v>208</v>
      </c>
      <c r="I516" s="6">
        <v>208.5</v>
      </c>
      <c r="J516" s="6">
        <v>209</v>
      </c>
      <c r="K516" s="6">
        <v>208</v>
      </c>
      <c r="L516" s="5">
        <v>5000</v>
      </c>
      <c r="M516" s="7">
        <f t="shared" si="65"/>
        <v>2500</v>
      </c>
      <c r="N516" s="8">
        <f t="shared" si="66"/>
        <v>0.24096385542168672</v>
      </c>
    </row>
    <row r="517" spans="1:14" ht="15.75">
      <c r="A517" s="64">
        <v>9</v>
      </c>
      <c r="B517" s="71">
        <v>43090</v>
      </c>
      <c r="C517" s="78" t="s">
        <v>20</v>
      </c>
      <c r="D517" s="66" t="s">
        <v>23</v>
      </c>
      <c r="E517" s="63" t="s">
        <v>24</v>
      </c>
      <c r="F517" s="6">
        <v>160.5</v>
      </c>
      <c r="G517" s="6">
        <v>161.5</v>
      </c>
      <c r="H517" s="6">
        <v>160</v>
      </c>
      <c r="I517" s="6">
        <v>159.5</v>
      </c>
      <c r="J517" s="6">
        <v>159</v>
      </c>
      <c r="K517" s="6">
        <v>160</v>
      </c>
      <c r="L517" s="5">
        <v>5000</v>
      </c>
      <c r="M517" s="7">
        <f t="shared" si="65"/>
        <v>2500</v>
      </c>
      <c r="N517" s="8">
        <f t="shared" si="66"/>
        <v>0.3115264797507788</v>
      </c>
    </row>
    <row r="518" spans="1:14" ht="15.75">
      <c r="A518" s="64">
        <v>10</v>
      </c>
      <c r="B518" s="71">
        <v>43089</v>
      </c>
      <c r="C518" s="78" t="s">
        <v>20</v>
      </c>
      <c r="D518" s="66" t="s">
        <v>21</v>
      </c>
      <c r="E518" s="63" t="s">
        <v>47</v>
      </c>
      <c r="F518" s="6">
        <v>206</v>
      </c>
      <c r="G518" s="6">
        <v>205</v>
      </c>
      <c r="H518" s="6">
        <v>206.5</v>
      </c>
      <c r="I518" s="6">
        <v>207</v>
      </c>
      <c r="J518" s="6">
        <v>207.5</v>
      </c>
      <c r="K518" s="6">
        <v>207.5</v>
      </c>
      <c r="L518" s="5">
        <v>5000</v>
      </c>
      <c r="M518" s="7">
        <f t="shared" si="65"/>
        <v>7500</v>
      </c>
      <c r="N518" s="8">
        <f t="shared" si="66"/>
        <v>0.7281553398058253</v>
      </c>
    </row>
    <row r="519" spans="1:14" ht="15.75">
      <c r="A519" s="64">
        <v>11</v>
      </c>
      <c r="B519" s="71">
        <v>43088</v>
      </c>
      <c r="C519" s="78" t="s">
        <v>20</v>
      </c>
      <c r="D519" s="66" t="s">
        <v>23</v>
      </c>
      <c r="E519" s="63" t="s">
        <v>47</v>
      </c>
      <c r="F519" s="6">
        <v>203.5</v>
      </c>
      <c r="G519" s="6">
        <v>204.5</v>
      </c>
      <c r="H519" s="6">
        <v>203</v>
      </c>
      <c r="I519" s="6">
        <v>202.5</v>
      </c>
      <c r="J519" s="6">
        <v>202</v>
      </c>
      <c r="K519" s="6">
        <v>203</v>
      </c>
      <c r="L519" s="5">
        <v>5000</v>
      </c>
      <c r="M519" s="7">
        <f t="shared" si="65"/>
        <v>2500</v>
      </c>
      <c r="N519" s="8">
        <f t="shared" si="66"/>
        <v>0.24570024570024568</v>
      </c>
    </row>
    <row r="520" spans="1:14" ht="15.75">
      <c r="A520" s="64">
        <v>12</v>
      </c>
      <c r="B520" s="71">
        <v>43087</v>
      </c>
      <c r="C520" s="78" t="s">
        <v>20</v>
      </c>
      <c r="D520" s="66" t="s">
        <v>21</v>
      </c>
      <c r="E520" s="63" t="s">
        <v>24</v>
      </c>
      <c r="F520" s="6">
        <v>163</v>
      </c>
      <c r="G520" s="6">
        <v>162</v>
      </c>
      <c r="H520" s="6">
        <v>163.5</v>
      </c>
      <c r="I520" s="6">
        <v>164</v>
      </c>
      <c r="J520" s="6">
        <v>164.5</v>
      </c>
      <c r="K520" s="6">
        <v>163.5</v>
      </c>
      <c r="L520" s="5">
        <v>5000</v>
      </c>
      <c r="M520" s="7">
        <f t="shared" si="65"/>
        <v>2500</v>
      </c>
      <c r="N520" s="8">
        <f t="shared" si="66"/>
        <v>0.3067484662576687</v>
      </c>
    </row>
    <row r="521" spans="1:14" ht="15.75">
      <c r="A521" s="64">
        <v>13</v>
      </c>
      <c r="B521" s="71">
        <v>43087</v>
      </c>
      <c r="C521" s="78" t="s">
        <v>20</v>
      </c>
      <c r="D521" s="66" t="s">
        <v>21</v>
      </c>
      <c r="E521" s="63" t="s">
        <v>47</v>
      </c>
      <c r="F521" s="6">
        <v>206.2</v>
      </c>
      <c r="G521" s="6">
        <v>205.2</v>
      </c>
      <c r="H521" s="6">
        <v>206.7</v>
      </c>
      <c r="I521" s="6">
        <v>207.2</v>
      </c>
      <c r="J521" s="6">
        <v>207.7</v>
      </c>
      <c r="K521" s="6">
        <v>205.2</v>
      </c>
      <c r="L521" s="5">
        <v>5000</v>
      </c>
      <c r="M521" s="7">
        <f aca="true" t="shared" si="67" ref="M521:M527">IF(D521="BUY",(K521-F521)*(L521),(F521-K521)*(L521))</f>
        <v>-5000</v>
      </c>
      <c r="N521" s="8">
        <f t="shared" si="66"/>
        <v>-0.4849660523763337</v>
      </c>
    </row>
    <row r="522" spans="1:14" ht="15.75">
      <c r="A522" s="64">
        <v>14</v>
      </c>
      <c r="B522" s="71">
        <v>43087</v>
      </c>
      <c r="C522" s="78" t="s">
        <v>20</v>
      </c>
      <c r="D522" s="66" t="s">
        <v>21</v>
      </c>
      <c r="E522" s="63" t="s">
        <v>44</v>
      </c>
      <c r="F522" s="6">
        <v>28350</v>
      </c>
      <c r="G522" s="6">
        <v>28270</v>
      </c>
      <c r="H522" s="6">
        <v>28390</v>
      </c>
      <c r="I522" s="6">
        <v>28430</v>
      </c>
      <c r="J522" s="6">
        <v>28470</v>
      </c>
      <c r="K522" s="6">
        <v>28390</v>
      </c>
      <c r="L522" s="5">
        <v>100</v>
      </c>
      <c r="M522" s="7">
        <f t="shared" si="67"/>
        <v>4000</v>
      </c>
      <c r="N522" s="8">
        <f aca="true" t="shared" si="68" ref="N522:N527">M522/(L522)/F522%</f>
        <v>0.14109347442680775</v>
      </c>
    </row>
    <row r="523" spans="1:14" ht="15.75">
      <c r="A523" s="64">
        <v>15</v>
      </c>
      <c r="B523" s="71">
        <v>43084</v>
      </c>
      <c r="C523" s="78" t="s">
        <v>20</v>
      </c>
      <c r="D523" s="66" t="s">
        <v>21</v>
      </c>
      <c r="E523" s="63" t="s">
        <v>48</v>
      </c>
      <c r="F523" s="6">
        <v>3670</v>
      </c>
      <c r="G523" s="6">
        <v>3630</v>
      </c>
      <c r="H523" s="6">
        <v>3695</v>
      </c>
      <c r="I523" s="6">
        <v>3720</v>
      </c>
      <c r="J523" s="6">
        <v>3745</v>
      </c>
      <c r="K523" s="6">
        <v>3695</v>
      </c>
      <c r="L523" s="5">
        <v>100</v>
      </c>
      <c r="M523" s="7">
        <f t="shared" si="67"/>
        <v>2500</v>
      </c>
      <c r="N523" s="8">
        <f t="shared" si="68"/>
        <v>0.6811989100817438</v>
      </c>
    </row>
    <row r="524" spans="1:14" ht="15.75">
      <c r="A524" s="64">
        <v>16</v>
      </c>
      <c r="B524" s="71">
        <v>43084</v>
      </c>
      <c r="C524" s="78" t="s">
        <v>20</v>
      </c>
      <c r="D524" s="66" t="s">
        <v>21</v>
      </c>
      <c r="E524" s="63" t="s">
        <v>47</v>
      </c>
      <c r="F524" s="6">
        <v>204.7</v>
      </c>
      <c r="G524" s="6">
        <v>203.7</v>
      </c>
      <c r="H524" s="6">
        <v>205.2</v>
      </c>
      <c r="I524" s="6">
        <v>205.7</v>
      </c>
      <c r="J524" s="6">
        <v>206.2</v>
      </c>
      <c r="K524" s="6">
        <v>205.2</v>
      </c>
      <c r="L524" s="5">
        <v>5000</v>
      </c>
      <c r="M524" s="7">
        <f t="shared" si="67"/>
        <v>2500</v>
      </c>
      <c r="N524" s="8">
        <f t="shared" si="68"/>
        <v>0.2442598925256473</v>
      </c>
    </row>
    <row r="525" spans="1:14" ht="15.75">
      <c r="A525" s="64">
        <v>17</v>
      </c>
      <c r="B525" s="71">
        <v>43082</v>
      </c>
      <c r="C525" s="78" t="s">
        <v>20</v>
      </c>
      <c r="D525" s="66" t="s">
        <v>23</v>
      </c>
      <c r="E525" s="63" t="s">
        <v>44</v>
      </c>
      <c r="F525" s="6">
        <v>28100</v>
      </c>
      <c r="G525" s="6">
        <v>28180</v>
      </c>
      <c r="H525" s="6">
        <v>28060</v>
      </c>
      <c r="I525" s="6">
        <v>28020</v>
      </c>
      <c r="J525" s="6">
        <v>27980</v>
      </c>
      <c r="K525" s="6">
        <v>28060</v>
      </c>
      <c r="L525" s="5">
        <v>100</v>
      </c>
      <c r="M525" s="7">
        <f t="shared" si="67"/>
        <v>4000</v>
      </c>
      <c r="N525" s="8">
        <f t="shared" si="68"/>
        <v>0.1423487544483986</v>
      </c>
    </row>
    <row r="526" spans="1:14" ht="15.75">
      <c r="A526" s="64">
        <v>18</v>
      </c>
      <c r="B526" s="71">
        <v>43082</v>
      </c>
      <c r="C526" s="78" t="s">
        <v>20</v>
      </c>
      <c r="D526" s="66" t="s">
        <v>21</v>
      </c>
      <c r="E526" s="63" t="s">
        <v>47</v>
      </c>
      <c r="F526" s="6">
        <v>204</v>
      </c>
      <c r="G526" s="6">
        <v>203</v>
      </c>
      <c r="H526" s="6">
        <v>204.5</v>
      </c>
      <c r="I526" s="6">
        <v>205</v>
      </c>
      <c r="J526" s="6">
        <v>205.5</v>
      </c>
      <c r="K526" s="6">
        <v>204.5</v>
      </c>
      <c r="L526" s="5">
        <v>5000</v>
      </c>
      <c r="M526" s="7">
        <f t="shared" si="67"/>
        <v>2500</v>
      </c>
      <c r="N526" s="8">
        <f t="shared" si="68"/>
        <v>0.24509803921568626</v>
      </c>
    </row>
    <row r="527" spans="1:14" ht="15.75">
      <c r="A527" s="64">
        <v>19</v>
      </c>
      <c r="B527" s="71">
        <v>43081</v>
      </c>
      <c r="C527" s="78" t="s">
        <v>20</v>
      </c>
      <c r="D527" s="66" t="s">
        <v>21</v>
      </c>
      <c r="E527" s="63" t="s">
        <v>24</v>
      </c>
      <c r="F527" s="6">
        <v>161.5</v>
      </c>
      <c r="G527" s="6">
        <v>160.5</v>
      </c>
      <c r="H527" s="6">
        <v>162</v>
      </c>
      <c r="I527" s="6">
        <v>162.5</v>
      </c>
      <c r="J527" s="6">
        <v>163</v>
      </c>
      <c r="K527" s="6">
        <v>162</v>
      </c>
      <c r="L527" s="5">
        <v>5000</v>
      </c>
      <c r="M527" s="7">
        <f t="shared" si="67"/>
        <v>2500</v>
      </c>
      <c r="N527" s="8">
        <f t="shared" si="68"/>
        <v>0.30959752321981426</v>
      </c>
    </row>
    <row r="528" spans="1:14" ht="15.75">
      <c r="A528" s="64">
        <v>20</v>
      </c>
      <c r="B528" s="71">
        <v>43081</v>
      </c>
      <c r="C528" s="78" t="s">
        <v>20</v>
      </c>
      <c r="D528" s="66" t="s">
        <v>23</v>
      </c>
      <c r="E528" s="63" t="s">
        <v>44</v>
      </c>
      <c r="F528" s="6">
        <v>28330</v>
      </c>
      <c r="G528" s="6">
        <v>28405</v>
      </c>
      <c r="H528" s="6">
        <v>28290</v>
      </c>
      <c r="I528" s="6">
        <v>28250</v>
      </c>
      <c r="J528" s="6">
        <v>28210</v>
      </c>
      <c r="K528" s="6">
        <v>28210</v>
      </c>
      <c r="L528" s="5">
        <v>100</v>
      </c>
      <c r="M528" s="7">
        <f aca="true" t="shared" si="69" ref="M528:M533">IF(D528="BUY",(K528-F528)*(L528),(F528-K528)*(L528))</f>
        <v>12000</v>
      </c>
      <c r="N528" s="8">
        <f aca="true" t="shared" si="70" ref="N528:N533">M528/(L528)/F528%</f>
        <v>0.42357924461701374</v>
      </c>
    </row>
    <row r="529" spans="1:14" ht="15.75">
      <c r="A529" s="64">
        <v>21</v>
      </c>
      <c r="B529" s="71">
        <v>43080</v>
      </c>
      <c r="C529" s="78" t="s">
        <v>20</v>
      </c>
      <c r="D529" s="66" t="s">
        <v>21</v>
      </c>
      <c r="E529" s="63" t="s">
        <v>48</v>
      </c>
      <c r="F529" s="6">
        <v>3700</v>
      </c>
      <c r="G529" s="6">
        <v>3660</v>
      </c>
      <c r="H529" s="6">
        <v>3725</v>
      </c>
      <c r="I529" s="6">
        <v>3750</v>
      </c>
      <c r="J529" s="6">
        <v>3775</v>
      </c>
      <c r="K529" s="6">
        <v>3725</v>
      </c>
      <c r="L529" s="5">
        <v>100</v>
      </c>
      <c r="M529" s="7">
        <f t="shared" si="69"/>
        <v>2500</v>
      </c>
      <c r="N529" s="8">
        <f t="shared" si="70"/>
        <v>0.6756756756756757</v>
      </c>
    </row>
    <row r="530" spans="1:14" ht="15.75">
      <c r="A530" s="64">
        <v>22</v>
      </c>
      <c r="B530" s="71">
        <v>43080</v>
      </c>
      <c r="C530" s="78" t="s">
        <v>20</v>
      </c>
      <c r="D530" s="66" t="s">
        <v>21</v>
      </c>
      <c r="E530" s="63" t="s">
        <v>47</v>
      </c>
      <c r="F530" s="6">
        <v>200.3</v>
      </c>
      <c r="G530" s="6">
        <v>199.3</v>
      </c>
      <c r="H530" s="6">
        <v>200.8</v>
      </c>
      <c r="I530" s="6">
        <v>201.3</v>
      </c>
      <c r="J530" s="6">
        <v>201.8</v>
      </c>
      <c r="K530" s="6">
        <v>201.8</v>
      </c>
      <c r="L530" s="5">
        <v>5000</v>
      </c>
      <c r="M530" s="7">
        <f t="shared" si="69"/>
        <v>7500</v>
      </c>
      <c r="N530" s="8">
        <f t="shared" si="70"/>
        <v>0.7488766849725411</v>
      </c>
    </row>
    <row r="531" spans="1:14" ht="15.75">
      <c r="A531" s="64">
        <v>23</v>
      </c>
      <c r="B531" s="71">
        <v>43080</v>
      </c>
      <c r="C531" s="78" t="s">
        <v>20</v>
      </c>
      <c r="D531" s="66" t="s">
        <v>21</v>
      </c>
      <c r="E531" s="63" t="s">
        <v>24</v>
      </c>
      <c r="F531" s="6">
        <v>158.2</v>
      </c>
      <c r="G531" s="6">
        <v>157.2</v>
      </c>
      <c r="H531" s="6">
        <v>158.7</v>
      </c>
      <c r="I531" s="6">
        <v>159.2</v>
      </c>
      <c r="J531" s="6">
        <v>159.7</v>
      </c>
      <c r="K531" s="6">
        <v>159.7</v>
      </c>
      <c r="L531" s="5">
        <v>5000</v>
      </c>
      <c r="M531" s="7">
        <f t="shared" si="69"/>
        <v>7500</v>
      </c>
      <c r="N531" s="8">
        <f t="shared" si="70"/>
        <v>0.9481668773704173</v>
      </c>
    </row>
    <row r="532" spans="1:14" ht="15.75">
      <c r="A532" s="64">
        <v>24</v>
      </c>
      <c r="B532" s="71">
        <v>43080</v>
      </c>
      <c r="C532" s="78" t="s">
        <v>20</v>
      </c>
      <c r="D532" s="66" t="s">
        <v>23</v>
      </c>
      <c r="E532" s="63" t="s">
        <v>44</v>
      </c>
      <c r="F532" s="6">
        <v>28480</v>
      </c>
      <c r="G532" s="6">
        <v>28560</v>
      </c>
      <c r="H532" s="6">
        <v>28440</v>
      </c>
      <c r="I532" s="6">
        <v>28400</v>
      </c>
      <c r="J532" s="6">
        <v>28380</v>
      </c>
      <c r="K532" s="6">
        <v>28440</v>
      </c>
      <c r="L532" s="5">
        <v>100</v>
      </c>
      <c r="M532" s="7">
        <f t="shared" si="69"/>
        <v>4000</v>
      </c>
      <c r="N532" s="8">
        <f t="shared" si="70"/>
        <v>0.14044943820224717</v>
      </c>
    </row>
    <row r="533" spans="1:14" ht="15.75">
      <c r="A533" s="64">
        <v>25</v>
      </c>
      <c r="B533" s="71">
        <v>43077</v>
      </c>
      <c r="C533" s="78" t="s">
        <v>20</v>
      </c>
      <c r="D533" s="66" t="s">
        <v>23</v>
      </c>
      <c r="E533" s="63" t="s">
        <v>44</v>
      </c>
      <c r="F533" s="6">
        <v>28565</v>
      </c>
      <c r="G533" s="6">
        <v>28630</v>
      </c>
      <c r="H533" s="6">
        <v>28520</v>
      </c>
      <c r="I533" s="6">
        <v>28480</v>
      </c>
      <c r="J533" s="6">
        <v>28440</v>
      </c>
      <c r="K533" s="6">
        <v>28520</v>
      </c>
      <c r="L533" s="5">
        <v>100</v>
      </c>
      <c r="M533" s="7">
        <f t="shared" si="69"/>
        <v>4500</v>
      </c>
      <c r="N533" s="8">
        <f t="shared" si="70"/>
        <v>0.15753544547523193</v>
      </c>
    </row>
    <row r="534" spans="1:14" ht="15.75">
      <c r="A534" s="64">
        <v>26</v>
      </c>
      <c r="B534" s="71">
        <v>43076</v>
      </c>
      <c r="C534" s="78" t="s">
        <v>20</v>
      </c>
      <c r="D534" s="66" t="s">
        <v>23</v>
      </c>
      <c r="E534" s="63" t="s">
        <v>61</v>
      </c>
      <c r="F534" s="6">
        <v>28770</v>
      </c>
      <c r="G534" s="6">
        <v>28900</v>
      </c>
      <c r="H534" s="6">
        <v>28680</v>
      </c>
      <c r="I534" s="6">
        <v>28600</v>
      </c>
      <c r="J534" s="6">
        <v>28520</v>
      </c>
      <c r="K534" s="6">
        <v>28520</v>
      </c>
      <c r="L534" s="5">
        <v>100</v>
      </c>
      <c r="M534" s="7">
        <f aca="true" t="shared" si="71" ref="M534:M539">IF(D534="BUY",(K534-F534)*(L534),(F534-K534)*(L534))</f>
        <v>25000</v>
      </c>
      <c r="N534" s="8">
        <f aca="true" t="shared" si="72" ref="N534:N539">M534/(L534)/F534%</f>
        <v>0.8689607229753216</v>
      </c>
    </row>
    <row r="535" spans="1:14" ht="15.75">
      <c r="A535" s="64">
        <v>27</v>
      </c>
      <c r="B535" s="71">
        <v>43076</v>
      </c>
      <c r="C535" s="78" t="s">
        <v>20</v>
      </c>
      <c r="D535" s="66" t="s">
        <v>21</v>
      </c>
      <c r="E535" s="63" t="s">
        <v>24</v>
      </c>
      <c r="F535" s="6">
        <v>162.5</v>
      </c>
      <c r="G535" s="6">
        <v>161.5</v>
      </c>
      <c r="H535" s="6">
        <v>163</v>
      </c>
      <c r="I535" s="6">
        <v>163.5</v>
      </c>
      <c r="J535" s="6">
        <v>164</v>
      </c>
      <c r="K535" s="6">
        <v>163</v>
      </c>
      <c r="L535" s="5">
        <v>5000</v>
      </c>
      <c r="M535" s="7">
        <f t="shared" si="71"/>
        <v>2500</v>
      </c>
      <c r="N535" s="8">
        <f t="shared" si="72"/>
        <v>0.3076923076923077</v>
      </c>
    </row>
    <row r="536" spans="1:14" ht="15.75">
      <c r="A536" s="64">
        <v>28</v>
      </c>
      <c r="B536" s="71">
        <v>43076</v>
      </c>
      <c r="C536" s="78" t="s">
        <v>20</v>
      </c>
      <c r="D536" s="66" t="s">
        <v>23</v>
      </c>
      <c r="E536" s="63" t="s">
        <v>43</v>
      </c>
      <c r="F536" s="6">
        <v>37330</v>
      </c>
      <c r="G536" s="6">
        <v>37510</v>
      </c>
      <c r="H536" s="6">
        <v>37210</v>
      </c>
      <c r="I536" s="6">
        <v>37100</v>
      </c>
      <c r="J536" s="6">
        <v>37000</v>
      </c>
      <c r="K536" s="6">
        <v>37210</v>
      </c>
      <c r="L536" s="5">
        <v>30</v>
      </c>
      <c r="M536" s="7">
        <f t="shared" si="71"/>
        <v>3600</v>
      </c>
      <c r="N536" s="8">
        <f t="shared" si="72"/>
        <v>0.32145727297080096</v>
      </c>
    </row>
    <row r="537" spans="1:14" ht="15.75">
      <c r="A537" s="64">
        <v>29</v>
      </c>
      <c r="B537" s="71">
        <v>43075</v>
      </c>
      <c r="C537" s="78" t="s">
        <v>20</v>
      </c>
      <c r="D537" s="66" t="s">
        <v>23</v>
      </c>
      <c r="E537" s="63" t="s">
        <v>48</v>
      </c>
      <c r="F537" s="6">
        <v>3660</v>
      </c>
      <c r="G537" s="6">
        <v>3705</v>
      </c>
      <c r="H537" s="6">
        <v>3635</v>
      </c>
      <c r="I537" s="6">
        <v>3610</v>
      </c>
      <c r="J537" s="6">
        <v>3585</v>
      </c>
      <c r="K537" s="6">
        <v>3610</v>
      </c>
      <c r="L537" s="5">
        <v>100</v>
      </c>
      <c r="M537" s="7">
        <f t="shared" si="71"/>
        <v>5000</v>
      </c>
      <c r="N537" s="8">
        <f t="shared" si="72"/>
        <v>1.366120218579235</v>
      </c>
    </row>
    <row r="538" spans="1:14" ht="15.75">
      <c r="A538" s="64">
        <v>30</v>
      </c>
      <c r="B538" s="71">
        <v>43073</v>
      </c>
      <c r="C538" s="78" t="s">
        <v>20</v>
      </c>
      <c r="D538" s="66" t="s">
        <v>21</v>
      </c>
      <c r="E538" s="63" t="s">
        <v>47</v>
      </c>
      <c r="F538" s="6">
        <v>208.5</v>
      </c>
      <c r="G538" s="6">
        <v>207.5</v>
      </c>
      <c r="H538" s="6">
        <v>209</v>
      </c>
      <c r="I538" s="6">
        <v>209.5</v>
      </c>
      <c r="J538" s="6">
        <v>210</v>
      </c>
      <c r="K538" s="6">
        <v>207.5</v>
      </c>
      <c r="L538" s="5">
        <v>5000</v>
      </c>
      <c r="M538" s="7">
        <f t="shared" si="71"/>
        <v>-5000</v>
      </c>
      <c r="N538" s="8">
        <f t="shared" si="72"/>
        <v>-0.47961630695443647</v>
      </c>
    </row>
    <row r="539" spans="1:14" ht="15.75">
      <c r="A539" s="64">
        <v>31</v>
      </c>
      <c r="B539" s="71">
        <v>43070</v>
      </c>
      <c r="C539" s="78" t="s">
        <v>20</v>
      </c>
      <c r="D539" s="66" t="s">
        <v>21</v>
      </c>
      <c r="E539" s="63" t="s">
        <v>47</v>
      </c>
      <c r="F539" s="6">
        <v>207</v>
      </c>
      <c r="G539" s="6">
        <v>206</v>
      </c>
      <c r="H539" s="6">
        <v>207.5</v>
      </c>
      <c r="I539" s="6">
        <v>208</v>
      </c>
      <c r="J539" s="6">
        <v>208.5</v>
      </c>
      <c r="K539" s="6">
        <v>208.5</v>
      </c>
      <c r="L539" s="5">
        <v>5000</v>
      </c>
      <c r="M539" s="7">
        <f t="shared" si="71"/>
        <v>7500</v>
      </c>
      <c r="N539" s="8">
        <f t="shared" si="72"/>
        <v>0.7246376811594204</v>
      </c>
    </row>
    <row r="541" spans="1:14" ht="15.75">
      <c r="A541" s="9" t="s">
        <v>25</v>
      </c>
      <c r="B541" s="10"/>
      <c r="C541" s="11"/>
      <c r="D541" s="12"/>
      <c r="E541" s="13"/>
      <c r="F541" s="13"/>
      <c r="G541" s="14"/>
      <c r="H541" s="15"/>
      <c r="I541" s="15"/>
      <c r="J541" s="15"/>
      <c r="K541" s="16"/>
      <c r="L541" s="17"/>
      <c r="N541" s="18"/>
    </row>
    <row r="542" spans="1:12" ht="15.75">
      <c r="A542" s="9" t="s">
        <v>26</v>
      </c>
      <c r="B542" s="19"/>
      <c r="C542" s="11"/>
      <c r="D542" s="12"/>
      <c r="E542" s="13"/>
      <c r="F542" s="13"/>
      <c r="G542" s="14"/>
      <c r="H542" s="13"/>
      <c r="I542" s="13"/>
      <c r="J542" s="13"/>
      <c r="K542" s="16"/>
      <c r="L542" s="17"/>
    </row>
    <row r="543" spans="1:14" ht="15.75">
      <c r="A543" s="9" t="s">
        <v>26</v>
      </c>
      <c r="B543" s="19"/>
      <c r="C543" s="20"/>
      <c r="D543" s="21"/>
      <c r="E543" s="22"/>
      <c r="F543" s="22"/>
      <c r="G543" s="23"/>
      <c r="H543" s="22"/>
      <c r="I543" s="22"/>
      <c r="J543" s="22"/>
      <c r="K543" s="22"/>
      <c r="L543" s="17"/>
      <c r="M543" s="17"/>
      <c r="N543" s="17"/>
    </row>
    <row r="544" spans="1:14" ht="16.5" thickBot="1">
      <c r="A544" s="24"/>
      <c r="B544" s="19"/>
      <c r="C544" s="22"/>
      <c r="D544" s="22"/>
      <c r="E544" s="22"/>
      <c r="F544" s="25"/>
      <c r="G544" s="26"/>
      <c r="H544" s="27" t="s">
        <v>27</v>
      </c>
      <c r="I544" s="27"/>
      <c r="J544" s="28"/>
      <c r="K544" s="28"/>
      <c r="L544" s="17"/>
      <c r="M544" s="17"/>
      <c r="N544" s="17"/>
    </row>
    <row r="545" spans="1:12" ht="15.75">
      <c r="A545" s="24"/>
      <c r="B545" s="19"/>
      <c r="C545" s="97" t="s">
        <v>28</v>
      </c>
      <c r="D545" s="97"/>
      <c r="E545" s="29">
        <v>31</v>
      </c>
      <c r="F545" s="30">
        <v>100</v>
      </c>
      <c r="G545" s="31">
        <v>31</v>
      </c>
      <c r="H545" s="32">
        <f>G546/G545%</f>
        <v>93.54838709677419</v>
      </c>
      <c r="I545" s="32"/>
      <c r="J545" s="32"/>
      <c r="L545" s="17"/>
    </row>
    <row r="546" spans="1:14" ht="15.75">
      <c r="A546" s="24"/>
      <c r="B546" s="19"/>
      <c r="C546" s="98" t="s">
        <v>29</v>
      </c>
      <c r="D546" s="98"/>
      <c r="E546" s="33">
        <v>29</v>
      </c>
      <c r="F546" s="34">
        <f>(E546/E545)*100</f>
        <v>93.54838709677419</v>
      </c>
      <c r="G546" s="31">
        <v>29</v>
      </c>
      <c r="H546" s="28"/>
      <c r="I546" s="28"/>
      <c r="J546" s="22"/>
      <c r="K546" s="28"/>
      <c r="M546" s="22" t="s">
        <v>30</v>
      </c>
      <c r="N546" s="22"/>
    </row>
    <row r="547" spans="1:14" ht="15.75">
      <c r="A547" s="35"/>
      <c r="B547" s="19"/>
      <c r="C547" s="98" t="s">
        <v>31</v>
      </c>
      <c r="D547" s="98"/>
      <c r="E547" s="33">
        <v>0</v>
      </c>
      <c r="F547" s="34">
        <f>(E547/E545)*100</f>
        <v>0</v>
      </c>
      <c r="G547" s="36"/>
      <c r="H547" s="31"/>
      <c r="I547" s="31"/>
      <c r="J547" s="22"/>
      <c r="K547" s="28"/>
      <c r="L547" s="17"/>
      <c r="M547" s="20"/>
      <c r="N547" s="20"/>
    </row>
    <row r="548" spans="1:14" ht="15.75">
      <c r="A548" s="35"/>
      <c r="B548" s="19"/>
      <c r="C548" s="98" t="s">
        <v>32</v>
      </c>
      <c r="D548" s="98"/>
      <c r="E548" s="33">
        <v>0</v>
      </c>
      <c r="F548" s="34">
        <f>(E548/E545)*100</f>
        <v>0</v>
      </c>
      <c r="G548" s="36"/>
      <c r="H548" s="31"/>
      <c r="I548" s="31"/>
      <c r="J548" s="22"/>
      <c r="K548" s="28"/>
      <c r="L548" s="17"/>
      <c r="M548" s="17"/>
      <c r="N548" s="17"/>
    </row>
    <row r="549" spans="1:14" ht="15.75">
      <c r="A549" s="35"/>
      <c r="B549" s="19"/>
      <c r="C549" s="98" t="s">
        <v>33</v>
      </c>
      <c r="D549" s="98"/>
      <c r="E549" s="33">
        <v>2</v>
      </c>
      <c r="F549" s="34">
        <f>(E549/E545)*100</f>
        <v>6.451612903225806</v>
      </c>
      <c r="G549" s="36"/>
      <c r="H549" s="22" t="s">
        <v>34</v>
      </c>
      <c r="I549" s="22"/>
      <c r="J549" s="37"/>
      <c r="K549" s="28"/>
      <c r="L549" s="17"/>
      <c r="M549" s="17"/>
      <c r="N549" s="17"/>
    </row>
    <row r="550" spans="1:14" ht="15.75">
      <c r="A550" s="35"/>
      <c r="B550" s="19"/>
      <c r="C550" s="98" t="s">
        <v>35</v>
      </c>
      <c r="D550" s="98"/>
      <c r="E550" s="33">
        <v>0</v>
      </c>
      <c r="F550" s="34">
        <f>(E550/E545)*100</f>
        <v>0</v>
      </c>
      <c r="G550" s="36"/>
      <c r="H550" s="22"/>
      <c r="I550" s="22"/>
      <c r="J550" s="37"/>
      <c r="K550" s="28"/>
      <c r="L550" s="17"/>
      <c r="M550" s="17"/>
      <c r="N550" s="17"/>
    </row>
    <row r="551" spans="1:14" ht="16.5" thickBot="1">
      <c r="A551" s="35"/>
      <c r="B551" s="19"/>
      <c r="C551" s="99" t="s">
        <v>36</v>
      </c>
      <c r="D551" s="99"/>
      <c r="E551" s="38"/>
      <c r="F551" s="39">
        <f>(E551/E545)*100</f>
        <v>0</v>
      </c>
      <c r="G551" s="36"/>
      <c r="H551" s="22"/>
      <c r="I551" s="22"/>
      <c r="M551" s="17"/>
      <c r="N551" s="17"/>
    </row>
    <row r="552" spans="1:14" ht="15.75">
      <c r="A552" s="41" t="s">
        <v>37</v>
      </c>
      <c r="B552" s="10"/>
      <c r="C552" s="11"/>
      <c r="D552" s="11"/>
      <c r="E552" s="13"/>
      <c r="F552" s="13"/>
      <c r="G552" s="42"/>
      <c r="H552" s="43"/>
      <c r="I552" s="43"/>
      <c r="J552" s="43"/>
      <c r="K552" s="13"/>
      <c r="L552" s="17"/>
      <c r="M552" s="40"/>
      <c r="N552" s="40"/>
    </row>
    <row r="553" spans="1:14" ht="15.75">
      <c r="A553" s="12" t="s">
        <v>38</v>
      </c>
      <c r="B553" s="10"/>
      <c r="C553" s="44"/>
      <c r="D553" s="45"/>
      <c r="E553" s="46"/>
      <c r="F553" s="43"/>
      <c r="G553" s="42"/>
      <c r="H553" s="43"/>
      <c r="I553" s="43"/>
      <c r="J553" s="43"/>
      <c r="K553" s="13"/>
      <c r="L553" s="17"/>
      <c r="M553" s="24"/>
      <c r="N553" s="24"/>
    </row>
    <row r="554" spans="1:14" ht="15.75">
      <c r="A554" s="12" t="s">
        <v>39</v>
      </c>
      <c r="B554" s="10"/>
      <c r="C554" s="11"/>
      <c r="D554" s="45"/>
      <c r="E554" s="46"/>
      <c r="F554" s="43"/>
      <c r="G554" s="42"/>
      <c r="H554" s="47"/>
      <c r="I554" s="47"/>
      <c r="J554" s="47"/>
      <c r="K554" s="13"/>
      <c r="L554" s="17"/>
      <c r="M554" s="17"/>
      <c r="N554" s="17"/>
    </row>
    <row r="555" spans="1:14" ht="15.75">
      <c r="A555" s="12" t="s">
        <v>40</v>
      </c>
      <c r="B555" s="44"/>
      <c r="C555" s="11"/>
      <c r="D555" s="45"/>
      <c r="E555" s="46"/>
      <c r="F555" s="43"/>
      <c r="G555" s="48"/>
      <c r="H555" s="47"/>
      <c r="I555" s="47"/>
      <c r="J555" s="47"/>
      <c r="K555" s="13"/>
      <c r="L555" s="17"/>
      <c r="M555" s="17"/>
      <c r="N555" s="17"/>
    </row>
    <row r="556" spans="1:14" ht="15.75">
      <c r="A556" s="12" t="s">
        <v>41</v>
      </c>
      <c r="B556" s="35"/>
      <c r="C556" s="11"/>
      <c r="D556" s="49"/>
      <c r="E556" s="43"/>
      <c r="F556" s="43"/>
      <c r="G556" s="48"/>
      <c r="H556" s="47"/>
      <c r="I556" s="47"/>
      <c r="J556" s="47"/>
      <c r="K556" s="43"/>
      <c r="L556" s="17"/>
      <c r="M556" s="17"/>
      <c r="N556" s="17"/>
    </row>
    <row r="557" spans="1:14" ht="15.75">
      <c r="A557" s="93" t="s">
        <v>0</v>
      </c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</row>
    <row r="558" spans="1:14" ht="15.75">
      <c r="A558" s="93"/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</row>
    <row r="559" spans="1:14" ht="15.75">
      <c r="A559" s="93"/>
      <c r="B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</row>
    <row r="560" spans="1:14" ht="15.75">
      <c r="A560" s="94" t="s">
        <v>1</v>
      </c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</row>
    <row r="561" spans="1:14" ht="15.75">
      <c r="A561" s="94" t="s">
        <v>2</v>
      </c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</row>
    <row r="562" spans="1:14" ht="16.5" thickBot="1">
      <c r="A562" s="95" t="s">
        <v>3</v>
      </c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</row>
    <row r="563" spans="1:14" ht="15.75">
      <c r="A563" s="96" t="s">
        <v>59</v>
      </c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</row>
    <row r="564" spans="1:14" ht="15.75">
      <c r="A564" s="96" t="s">
        <v>5</v>
      </c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</row>
    <row r="565" spans="1:14" ht="15.75">
      <c r="A565" s="91" t="s">
        <v>6</v>
      </c>
      <c r="B565" s="88" t="s">
        <v>7</v>
      </c>
      <c r="C565" s="88" t="s">
        <v>8</v>
      </c>
      <c r="D565" s="91" t="s">
        <v>9</v>
      </c>
      <c r="E565" s="91" t="s">
        <v>10</v>
      </c>
      <c r="F565" s="88" t="s">
        <v>11</v>
      </c>
      <c r="G565" s="88" t="s">
        <v>12</v>
      </c>
      <c r="H565" s="88" t="s">
        <v>13</v>
      </c>
      <c r="I565" s="88" t="s">
        <v>14</v>
      </c>
      <c r="J565" s="88" t="s">
        <v>15</v>
      </c>
      <c r="K565" s="90" t="s">
        <v>16</v>
      </c>
      <c r="L565" s="88" t="s">
        <v>17</v>
      </c>
      <c r="M565" s="88" t="s">
        <v>18</v>
      </c>
      <c r="N565" s="88" t="s">
        <v>19</v>
      </c>
    </row>
    <row r="566" spans="1:14" ht="15.75">
      <c r="A566" s="92"/>
      <c r="B566" s="88"/>
      <c r="C566" s="88"/>
      <c r="D566" s="91"/>
      <c r="E566" s="91"/>
      <c r="F566" s="88"/>
      <c r="G566" s="88"/>
      <c r="H566" s="88"/>
      <c r="I566" s="88"/>
      <c r="J566" s="88"/>
      <c r="K566" s="90"/>
      <c r="L566" s="88"/>
      <c r="M566" s="88"/>
      <c r="N566" s="88"/>
    </row>
    <row r="567" spans="1:14" ht="15.75">
      <c r="A567" s="75"/>
      <c r="B567" s="76"/>
      <c r="C567" s="72"/>
      <c r="D567" s="77"/>
      <c r="E567" s="74"/>
      <c r="F567" s="72"/>
      <c r="G567" s="72"/>
      <c r="H567" s="72"/>
      <c r="I567" s="72"/>
      <c r="J567" s="72"/>
      <c r="K567" s="73"/>
      <c r="L567" s="72"/>
      <c r="M567" s="72"/>
      <c r="N567" s="72"/>
    </row>
    <row r="568" spans="1:14" ht="15.75">
      <c r="A568" s="64">
        <v>1</v>
      </c>
      <c r="B568" s="71">
        <v>43068</v>
      </c>
      <c r="C568" s="78" t="s">
        <v>20</v>
      </c>
      <c r="D568" s="66" t="s">
        <v>21</v>
      </c>
      <c r="E568" s="63" t="s">
        <v>47</v>
      </c>
      <c r="F568" s="6">
        <v>205.5</v>
      </c>
      <c r="G568" s="6">
        <v>204.5</v>
      </c>
      <c r="H568" s="6">
        <v>206</v>
      </c>
      <c r="I568" s="6">
        <v>206.5</v>
      </c>
      <c r="J568" s="6">
        <v>207</v>
      </c>
      <c r="K568" s="6">
        <v>204.5</v>
      </c>
      <c r="L568" s="5">
        <v>5000</v>
      </c>
      <c r="M568" s="7">
        <f aca="true" t="shared" si="73" ref="M568:M573">IF(D568="BUY",(K568-F568)*(L568),(F568-K568)*(L568))</f>
        <v>-5000</v>
      </c>
      <c r="N568" s="8">
        <f aca="true" t="shared" si="74" ref="N568:N573">M568/(L568)/F568%</f>
        <v>-0.48661800486618</v>
      </c>
    </row>
    <row r="569" spans="1:14" ht="15.75">
      <c r="A569" s="64">
        <v>2</v>
      </c>
      <c r="B569" s="71">
        <v>43063</v>
      </c>
      <c r="C569" s="78" t="s">
        <v>20</v>
      </c>
      <c r="D569" s="66" t="s">
        <v>21</v>
      </c>
      <c r="E569" s="63" t="s">
        <v>24</v>
      </c>
      <c r="F569" s="6">
        <v>159</v>
      </c>
      <c r="G569" s="6">
        <v>158</v>
      </c>
      <c r="H569" s="6">
        <v>159.5</v>
      </c>
      <c r="I569" s="6">
        <v>160</v>
      </c>
      <c r="J569" s="6">
        <v>160.5</v>
      </c>
      <c r="K569" s="6">
        <v>159.5</v>
      </c>
      <c r="L569" s="5">
        <v>5000</v>
      </c>
      <c r="M569" s="7">
        <f t="shared" si="73"/>
        <v>2500</v>
      </c>
      <c r="N569" s="8">
        <f t="shared" si="74"/>
        <v>0.31446540880503143</v>
      </c>
    </row>
    <row r="570" spans="1:14" ht="15.75">
      <c r="A570" s="64">
        <v>3</v>
      </c>
      <c r="B570" s="71">
        <v>43062</v>
      </c>
      <c r="C570" s="78" t="s">
        <v>20</v>
      </c>
      <c r="D570" s="66" t="s">
        <v>21</v>
      </c>
      <c r="E570" s="63" t="s">
        <v>44</v>
      </c>
      <c r="F570" s="6">
        <v>29500</v>
      </c>
      <c r="G570" s="6">
        <v>29420</v>
      </c>
      <c r="H570" s="6">
        <v>29540</v>
      </c>
      <c r="I570" s="6">
        <v>29580</v>
      </c>
      <c r="J570" s="6">
        <v>29620</v>
      </c>
      <c r="K570" s="6">
        <v>29420</v>
      </c>
      <c r="L570" s="5">
        <v>100</v>
      </c>
      <c r="M570" s="7">
        <f t="shared" si="73"/>
        <v>-8000</v>
      </c>
      <c r="N570" s="8">
        <f t="shared" si="74"/>
        <v>-0.2711864406779661</v>
      </c>
    </row>
    <row r="571" spans="1:14" ht="15.75">
      <c r="A571" s="64">
        <v>4</v>
      </c>
      <c r="B571" s="71">
        <v>43061</v>
      </c>
      <c r="C571" s="78" t="s">
        <v>20</v>
      </c>
      <c r="D571" s="66" t="s">
        <v>21</v>
      </c>
      <c r="E571" s="63" t="s">
        <v>47</v>
      </c>
      <c r="F571" s="6">
        <v>211</v>
      </c>
      <c r="G571" s="6">
        <v>210</v>
      </c>
      <c r="H571" s="6">
        <v>211.5</v>
      </c>
      <c r="I571" s="6">
        <v>212</v>
      </c>
      <c r="J571" s="6">
        <v>212.5</v>
      </c>
      <c r="K571" s="6">
        <v>212</v>
      </c>
      <c r="L571" s="5">
        <v>5000</v>
      </c>
      <c r="M571" s="7">
        <f t="shared" si="73"/>
        <v>5000</v>
      </c>
      <c r="N571" s="8">
        <f t="shared" si="74"/>
        <v>0.47393364928909953</v>
      </c>
    </row>
    <row r="572" spans="1:14" ht="15.75">
      <c r="A572" s="64">
        <v>5</v>
      </c>
      <c r="B572" s="71">
        <v>43061</v>
      </c>
      <c r="C572" s="78" t="s">
        <v>20</v>
      </c>
      <c r="D572" s="66" t="s">
        <v>21</v>
      </c>
      <c r="E572" s="63" t="s">
        <v>44</v>
      </c>
      <c r="F572" s="6">
        <v>29400</v>
      </c>
      <c r="G572" s="6">
        <v>29320</v>
      </c>
      <c r="H572" s="6">
        <v>29440</v>
      </c>
      <c r="I572" s="6">
        <v>29480</v>
      </c>
      <c r="J572" s="6">
        <v>29520</v>
      </c>
      <c r="K572" s="6">
        <v>29440</v>
      </c>
      <c r="L572" s="5">
        <v>100</v>
      </c>
      <c r="M572" s="7">
        <f t="shared" si="73"/>
        <v>4000</v>
      </c>
      <c r="N572" s="8">
        <f t="shared" si="74"/>
        <v>0.1360544217687075</v>
      </c>
    </row>
    <row r="573" spans="1:14" ht="15.75">
      <c r="A573" s="64">
        <v>6</v>
      </c>
      <c r="B573" s="71">
        <v>43060</v>
      </c>
      <c r="C573" s="78" t="s">
        <v>20</v>
      </c>
      <c r="D573" s="66" t="s">
        <v>21</v>
      </c>
      <c r="E573" s="63" t="s">
        <v>47</v>
      </c>
      <c r="F573" s="6">
        <v>207.5</v>
      </c>
      <c r="G573" s="6">
        <v>206.5</v>
      </c>
      <c r="H573" s="6">
        <v>208</v>
      </c>
      <c r="I573" s="6">
        <v>208.5</v>
      </c>
      <c r="J573" s="6">
        <v>209</v>
      </c>
      <c r="K573" s="6">
        <v>209</v>
      </c>
      <c r="L573" s="5">
        <v>5000</v>
      </c>
      <c r="M573" s="7">
        <f t="shared" si="73"/>
        <v>7500</v>
      </c>
      <c r="N573" s="8">
        <f t="shared" si="74"/>
        <v>0.7228915662650601</v>
      </c>
    </row>
    <row r="574" spans="1:14" ht="15.75">
      <c r="A574" s="64">
        <v>7</v>
      </c>
      <c r="B574" s="71">
        <v>43059</v>
      </c>
      <c r="C574" s="78" t="s">
        <v>20</v>
      </c>
      <c r="D574" s="66" t="s">
        <v>21</v>
      </c>
      <c r="E574" s="63" t="s">
        <v>24</v>
      </c>
      <c r="F574" s="6">
        <v>159</v>
      </c>
      <c r="G574" s="6">
        <v>158</v>
      </c>
      <c r="H574" s="6">
        <v>159.5</v>
      </c>
      <c r="I574" s="6">
        <v>160</v>
      </c>
      <c r="J574" s="6">
        <v>160.5</v>
      </c>
      <c r="K574" s="6">
        <v>160.5</v>
      </c>
      <c r="L574" s="5">
        <v>5000</v>
      </c>
      <c r="M574" s="7">
        <f aca="true" t="shared" si="75" ref="M574:M580">IF(D574="BUY",(K574-F574)*(L574),(F574-K574)*(L574))</f>
        <v>7500</v>
      </c>
      <c r="N574" s="8">
        <f aca="true" t="shared" si="76" ref="N574:N580">M574/(L574)/F574%</f>
        <v>0.9433962264150942</v>
      </c>
    </row>
    <row r="575" spans="1:14" ht="15.75">
      <c r="A575" s="64">
        <v>8</v>
      </c>
      <c r="B575" s="71">
        <v>43059</v>
      </c>
      <c r="C575" s="78" t="s">
        <v>20</v>
      </c>
      <c r="D575" s="66" t="s">
        <v>21</v>
      </c>
      <c r="E575" s="63" t="s">
        <v>44</v>
      </c>
      <c r="F575" s="6">
        <v>29700</v>
      </c>
      <c r="G575" s="6">
        <v>29620</v>
      </c>
      <c r="H575" s="6">
        <v>29740</v>
      </c>
      <c r="I575" s="6">
        <v>29780</v>
      </c>
      <c r="J575" s="6">
        <v>29820</v>
      </c>
      <c r="K575" s="6">
        <v>29620</v>
      </c>
      <c r="L575" s="5">
        <v>100</v>
      </c>
      <c r="M575" s="7">
        <f t="shared" si="75"/>
        <v>-8000</v>
      </c>
      <c r="N575" s="8">
        <f t="shared" si="76"/>
        <v>-0.26936026936026936</v>
      </c>
    </row>
    <row r="576" spans="1:14" ht="15.75">
      <c r="A576" s="64">
        <v>9</v>
      </c>
      <c r="B576" s="71">
        <v>43056</v>
      </c>
      <c r="C576" s="78" t="s">
        <v>20</v>
      </c>
      <c r="D576" s="66" t="s">
        <v>21</v>
      </c>
      <c r="E576" s="63" t="s">
        <v>47</v>
      </c>
      <c r="F576" s="6">
        <v>207.5</v>
      </c>
      <c r="G576" s="6">
        <v>206.5</v>
      </c>
      <c r="H576" s="6">
        <v>208</v>
      </c>
      <c r="I576" s="6">
        <v>208.5</v>
      </c>
      <c r="J576" s="6">
        <v>209</v>
      </c>
      <c r="K576" s="6">
        <v>209</v>
      </c>
      <c r="L576" s="5">
        <v>5000</v>
      </c>
      <c r="M576" s="7">
        <f t="shared" si="75"/>
        <v>7500</v>
      </c>
      <c r="N576" s="8">
        <f t="shared" si="76"/>
        <v>0.7228915662650601</v>
      </c>
    </row>
    <row r="577" spans="1:14" ht="15.75">
      <c r="A577" s="64">
        <v>10</v>
      </c>
      <c r="B577" s="71">
        <v>43055</v>
      </c>
      <c r="C577" s="78" t="s">
        <v>20</v>
      </c>
      <c r="D577" s="66" t="s">
        <v>21</v>
      </c>
      <c r="E577" s="63" t="s">
        <v>47</v>
      </c>
      <c r="F577" s="6">
        <v>208.5</v>
      </c>
      <c r="G577" s="6">
        <v>207.5</v>
      </c>
      <c r="H577" s="6">
        <v>209</v>
      </c>
      <c r="I577" s="6">
        <v>209.5</v>
      </c>
      <c r="J577" s="6">
        <v>210</v>
      </c>
      <c r="K577" s="6">
        <v>207.5</v>
      </c>
      <c r="L577" s="5">
        <v>5000</v>
      </c>
      <c r="M577" s="7">
        <f t="shared" si="75"/>
        <v>-5000</v>
      </c>
      <c r="N577" s="8">
        <f t="shared" si="76"/>
        <v>-0.47961630695443647</v>
      </c>
    </row>
    <row r="578" spans="1:14" ht="15.75">
      <c r="A578" s="64">
        <v>11</v>
      </c>
      <c r="B578" s="71">
        <v>43054</v>
      </c>
      <c r="C578" s="78" t="s">
        <v>20</v>
      </c>
      <c r="D578" s="66" t="s">
        <v>21</v>
      </c>
      <c r="E578" s="63" t="s">
        <v>44</v>
      </c>
      <c r="F578" s="6">
        <v>29620</v>
      </c>
      <c r="G578" s="6">
        <v>29540</v>
      </c>
      <c r="H578" s="6">
        <v>29660</v>
      </c>
      <c r="I578" s="6">
        <v>29700</v>
      </c>
      <c r="J578" s="6">
        <v>29740</v>
      </c>
      <c r="K578" s="6">
        <v>29660</v>
      </c>
      <c r="L578" s="5">
        <v>100</v>
      </c>
      <c r="M578" s="7">
        <f t="shared" si="75"/>
        <v>4000</v>
      </c>
      <c r="N578" s="8">
        <f t="shared" si="76"/>
        <v>0.1350438892640108</v>
      </c>
    </row>
    <row r="579" spans="1:14" ht="15.75">
      <c r="A579" s="64">
        <v>12</v>
      </c>
      <c r="B579" s="71">
        <v>43054</v>
      </c>
      <c r="C579" s="78" t="s">
        <v>20</v>
      </c>
      <c r="D579" s="66" t="s">
        <v>23</v>
      </c>
      <c r="E579" s="63" t="s">
        <v>47</v>
      </c>
      <c r="F579" s="6">
        <v>205.6</v>
      </c>
      <c r="G579" s="6">
        <v>206.6</v>
      </c>
      <c r="H579" s="6">
        <v>205</v>
      </c>
      <c r="I579" s="6">
        <v>204.5</v>
      </c>
      <c r="J579" s="6">
        <v>204</v>
      </c>
      <c r="K579" s="6">
        <v>205</v>
      </c>
      <c r="L579" s="5">
        <v>5000</v>
      </c>
      <c r="M579" s="7">
        <f t="shared" si="75"/>
        <v>2999.999999999972</v>
      </c>
      <c r="N579" s="8">
        <f t="shared" si="76"/>
        <v>0.2918287937743163</v>
      </c>
    </row>
    <row r="580" spans="1:14" ht="15.75">
      <c r="A580" s="64">
        <v>13</v>
      </c>
      <c r="B580" s="71">
        <v>43053</v>
      </c>
      <c r="C580" s="78" t="s">
        <v>20</v>
      </c>
      <c r="D580" s="66" t="s">
        <v>21</v>
      </c>
      <c r="E580" s="63" t="s">
        <v>44</v>
      </c>
      <c r="F580" s="6">
        <v>29560</v>
      </c>
      <c r="G580" s="6">
        <v>29480</v>
      </c>
      <c r="H580" s="6">
        <v>29600</v>
      </c>
      <c r="I580" s="6">
        <v>29640</v>
      </c>
      <c r="J580" s="6">
        <v>29680</v>
      </c>
      <c r="K580" s="6">
        <v>29480</v>
      </c>
      <c r="L580" s="5">
        <v>100</v>
      </c>
      <c r="M580" s="7">
        <f t="shared" si="75"/>
        <v>-8000</v>
      </c>
      <c r="N580" s="8">
        <f t="shared" si="76"/>
        <v>-0.2706359945872801</v>
      </c>
    </row>
    <row r="581" spans="1:14" ht="15.75">
      <c r="A581" s="64">
        <v>14</v>
      </c>
      <c r="B581" s="71">
        <v>43052</v>
      </c>
      <c r="C581" s="78" t="s">
        <v>20</v>
      </c>
      <c r="D581" s="66" t="s">
        <v>21</v>
      </c>
      <c r="E581" s="63" t="s">
        <v>44</v>
      </c>
      <c r="F581" s="6">
        <v>29600</v>
      </c>
      <c r="G581" s="6">
        <v>29520</v>
      </c>
      <c r="H581" s="6">
        <v>29640</v>
      </c>
      <c r="I581" s="6">
        <v>29680</v>
      </c>
      <c r="J581" s="6">
        <v>29720</v>
      </c>
      <c r="K581" s="6">
        <v>29611</v>
      </c>
      <c r="L581" s="5">
        <v>100</v>
      </c>
      <c r="M581" s="7">
        <f aca="true" t="shared" si="77" ref="M581:M588">IF(D581="BUY",(K581-F581)*(L581),(F581-K581)*(L581))</f>
        <v>1100</v>
      </c>
      <c r="N581" s="8">
        <f aca="true" t="shared" si="78" ref="N581:N588">M581/(L581)/F581%</f>
        <v>0.037162162162162164</v>
      </c>
    </row>
    <row r="582" spans="1:14" ht="15.75">
      <c r="A582" s="64">
        <v>15</v>
      </c>
      <c r="B582" s="71">
        <v>43052</v>
      </c>
      <c r="C582" s="78" t="s">
        <v>20</v>
      </c>
      <c r="D582" s="66" t="s">
        <v>21</v>
      </c>
      <c r="E582" s="63" t="s">
        <v>48</v>
      </c>
      <c r="F582" s="6">
        <v>3720</v>
      </c>
      <c r="G582" s="6">
        <v>3680</v>
      </c>
      <c r="H582" s="6">
        <v>3745</v>
      </c>
      <c r="I582" s="6">
        <v>3745</v>
      </c>
      <c r="J582" s="6">
        <v>3770</v>
      </c>
      <c r="K582" s="6">
        <v>3745</v>
      </c>
      <c r="L582" s="5">
        <v>100</v>
      </c>
      <c r="M582" s="7">
        <f t="shared" si="77"/>
        <v>2500</v>
      </c>
      <c r="N582" s="8">
        <f t="shared" si="78"/>
        <v>0.6720430107526881</v>
      </c>
    </row>
    <row r="583" spans="1:14" ht="15.75">
      <c r="A583" s="64">
        <v>16</v>
      </c>
      <c r="B583" s="71">
        <v>43052</v>
      </c>
      <c r="C583" s="78" t="s">
        <v>20</v>
      </c>
      <c r="D583" s="66" t="s">
        <v>21</v>
      </c>
      <c r="E583" s="63" t="s">
        <v>46</v>
      </c>
      <c r="F583" s="6">
        <v>447</v>
      </c>
      <c r="G583" s="6">
        <v>443</v>
      </c>
      <c r="H583" s="6">
        <v>449</v>
      </c>
      <c r="I583" s="6">
        <v>451</v>
      </c>
      <c r="J583" s="6">
        <v>453</v>
      </c>
      <c r="K583" s="6">
        <v>553</v>
      </c>
      <c r="L583" s="5">
        <v>1000</v>
      </c>
      <c r="M583" s="7">
        <f t="shared" si="77"/>
        <v>106000</v>
      </c>
      <c r="N583" s="8">
        <f t="shared" si="78"/>
        <v>23.71364653243848</v>
      </c>
    </row>
    <row r="584" spans="1:14" ht="15.75">
      <c r="A584" s="64">
        <v>17</v>
      </c>
      <c r="B584" s="71">
        <v>43049</v>
      </c>
      <c r="C584" s="78" t="s">
        <v>20</v>
      </c>
      <c r="D584" s="66" t="s">
        <v>21</v>
      </c>
      <c r="E584" s="63" t="s">
        <v>44</v>
      </c>
      <c r="F584" s="6">
        <v>29620</v>
      </c>
      <c r="G584" s="6">
        <v>29540</v>
      </c>
      <c r="H584" s="6">
        <v>29660</v>
      </c>
      <c r="I584" s="6">
        <v>29400</v>
      </c>
      <c r="J584" s="6">
        <v>29440</v>
      </c>
      <c r="K584" s="6">
        <v>29660</v>
      </c>
      <c r="L584" s="5">
        <v>100</v>
      </c>
      <c r="M584" s="7">
        <f t="shared" si="77"/>
        <v>4000</v>
      </c>
      <c r="N584" s="8">
        <f t="shared" si="78"/>
        <v>0.1350438892640108</v>
      </c>
    </row>
    <row r="585" spans="1:14" ht="15.75">
      <c r="A585" s="64">
        <v>18</v>
      </c>
      <c r="B585" s="71">
        <v>43049</v>
      </c>
      <c r="C585" s="78" t="s">
        <v>20</v>
      </c>
      <c r="D585" s="66" t="s">
        <v>21</v>
      </c>
      <c r="E585" s="63" t="s">
        <v>24</v>
      </c>
      <c r="F585" s="6">
        <v>165.2</v>
      </c>
      <c r="G585" s="6">
        <v>164.2</v>
      </c>
      <c r="H585" s="6">
        <v>165.7</v>
      </c>
      <c r="I585" s="6">
        <v>166.2</v>
      </c>
      <c r="J585" s="6">
        <v>166.7</v>
      </c>
      <c r="K585" s="6">
        <v>167.3</v>
      </c>
      <c r="L585" s="5">
        <v>5000</v>
      </c>
      <c r="M585" s="7">
        <f t="shared" si="77"/>
        <v>10500.000000000113</v>
      </c>
      <c r="N585" s="8">
        <f t="shared" si="78"/>
        <v>1.27118644067798</v>
      </c>
    </row>
    <row r="586" spans="1:14" ht="15.75">
      <c r="A586" s="64">
        <v>19</v>
      </c>
      <c r="B586" s="71">
        <v>43048</v>
      </c>
      <c r="C586" s="78" t="s">
        <v>20</v>
      </c>
      <c r="D586" s="66" t="s">
        <v>21</v>
      </c>
      <c r="E586" s="63" t="s">
        <v>44</v>
      </c>
      <c r="F586" s="6">
        <v>29510</v>
      </c>
      <c r="G586" s="6">
        <v>29440</v>
      </c>
      <c r="H586" s="6">
        <v>29550</v>
      </c>
      <c r="I586" s="6">
        <v>29590</v>
      </c>
      <c r="J586" s="6">
        <v>29630</v>
      </c>
      <c r="K586" s="6">
        <v>29590</v>
      </c>
      <c r="L586" s="5">
        <v>100</v>
      </c>
      <c r="M586" s="7">
        <f t="shared" si="77"/>
        <v>8000</v>
      </c>
      <c r="N586" s="8">
        <f t="shared" si="78"/>
        <v>0.2710945442222975</v>
      </c>
    </row>
    <row r="587" spans="1:14" ht="15.75">
      <c r="A587" s="64">
        <v>20</v>
      </c>
      <c r="B587" s="71">
        <v>43048</v>
      </c>
      <c r="C587" s="78" t="s">
        <v>20</v>
      </c>
      <c r="D587" s="66" t="s">
        <v>23</v>
      </c>
      <c r="E587" s="63" t="s">
        <v>47</v>
      </c>
      <c r="F587" s="6">
        <v>207</v>
      </c>
      <c r="G587" s="6">
        <v>208</v>
      </c>
      <c r="H587" s="6">
        <v>206.5</v>
      </c>
      <c r="I587" s="6">
        <v>206</v>
      </c>
      <c r="J587" s="6">
        <v>205.5</v>
      </c>
      <c r="K587" s="6">
        <v>206.5</v>
      </c>
      <c r="L587" s="5">
        <v>5000</v>
      </c>
      <c r="M587" s="7">
        <f t="shared" si="77"/>
        <v>2500</v>
      </c>
      <c r="N587" s="8">
        <f t="shared" si="78"/>
        <v>0.24154589371980678</v>
      </c>
    </row>
    <row r="588" spans="1:14" ht="15.75">
      <c r="A588" s="64">
        <v>21</v>
      </c>
      <c r="B588" s="71">
        <v>43047</v>
      </c>
      <c r="C588" s="78" t="s">
        <v>20</v>
      </c>
      <c r="D588" s="66" t="s">
        <v>21</v>
      </c>
      <c r="E588" s="63" t="s">
        <v>44</v>
      </c>
      <c r="F588" s="6">
        <v>29460</v>
      </c>
      <c r="G588" s="6">
        <v>29380</v>
      </c>
      <c r="H588" s="6">
        <v>29500</v>
      </c>
      <c r="I588" s="6">
        <v>29540</v>
      </c>
      <c r="J588" s="6">
        <v>29580</v>
      </c>
      <c r="K588" s="6">
        <v>29500</v>
      </c>
      <c r="L588" s="5">
        <v>100</v>
      </c>
      <c r="M588" s="7">
        <f t="shared" si="77"/>
        <v>4000</v>
      </c>
      <c r="N588" s="8">
        <f t="shared" si="78"/>
        <v>0.1357773251866938</v>
      </c>
    </row>
    <row r="589" spans="1:14" ht="15.75">
      <c r="A589" s="64">
        <v>22</v>
      </c>
      <c r="B589" s="71">
        <v>43047</v>
      </c>
      <c r="C589" s="78" t="s">
        <v>20</v>
      </c>
      <c r="D589" s="66" t="s">
        <v>21</v>
      </c>
      <c r="E589" s="63" t="s">
        <v>24</v>
      </c>
      <c r="F589" s="6">
        <v>162</v>
      </c>
      <c r="G589" s="6">
        <v>161</v>
      </c>
      <c r="H589" s="6">
        <v>162.5</v>
      </c>
      <c r="I589" s="6">
        <v>163</v>
      </c>
      <c r="J589" s="6">
        <v>163.5</v>
      </c>
      <c r="K589" s="6">
        <v>162.5</v>
      </c>
      <c r="L589" s="5">
        <v>5000</v>
      </c>
      <c r="M589" s="7">
        <f aca="true" t="shared" si="79" ref="M589:M594">IF(D589="BUY",(K589-F589)*(L589),(F589-K589)*(L589))</f>
        <v>2500</v>
      </c>
      <c r="N589" s="8">
        <f aca="true" t="shared" si="80" ref="N589:N594">M589/(L589)/F589%</f>
        <v>0.30864197530864196</v>
      </c>
    </row>
    <row r="590" spans="1:14" ht="15.75">
      <c r="A590" s="64">
        <v>23</v>
      </c>
      <c r="B590" s="71">
        <v>43046</v>
      </c>
      <c r="C590" s="78" t="s">
        <v>20</v>
      </c>
      <c r="D590" s="66" t="s">
        <v>21</v>
      </c>
      <c r="E590" s="63" t="s">
        <v>44</v>
      </c>
      <c r="F590" s="6">
        <v>29400</v>
      </c>
      <c r="G590" s="6">
        <v>29320</v>
      </c>
      <c r="H590" s="6">
        <v>29440</v>
      </c>
      <c r="I590" s="6">
        <v>29480</v>
      </c>
      <c r="J590" s="6">
        <v>29520</v>
      </c>
      <c r="K590" s="6">
        <v>29440</v>
      </c>
      <c r="L590" s="5">
        <v>100</v>
      </c>
      <c r="M590" s="7">
        <f t="shared" si="79"/>
        <v>4000</v>
      </c>
      <c r="N590" s="8">
        <f t="shared" si="80"/>
        <v>0.1360544217687075</v>
      </c>
    </row>
    <row r="591" spans="1:14" ht="15.75">
      <c r="A591" s="64">
        <v>24</v>
      </c>
      <c r="B591" s="71">
        <v>43045</v>
      </c>
      <c r="C591" s="78" t="s">
        <v>20</v>
      </c>
      <c r="D591" s="66" t="s">
        <v>21</v>
      </c>
      <c r="E591" s="63" t="s">
        <v>24</v>
      </c>
      <c r="F591" s="6">
        <v>160.8</v>
      </c>
      <c r="G591" s="6">
        <v>159.7</v>
      </c>
      <c r="H591" s="6">
        <v>161.4</v>
      </c>
      <c r="I591" s="6">
        <v>161.9</v>
      </c>
      <c r="J591" s="6">
        <v>162.5</v>
      </c>
      <c r="K591" s="6">
        <v>161.4</v>
      </c>
      <c r="L591" s="5">
        <v>5000</v>
      </c>
      <c r="M591" s="7">
        <f t="shared" si="79"/>
        <v>2999.999999999972</v>
      </c>
      <c r="N591" s="8">
        <f t="shared" si="80"/>
        <v>0.3731343283582054</v>
      </c>
    </row>
    <row r="592" spans="1:14" ht="15.75">
      <c r="A592" s="64">
        <v>25</v>
      </c>
      <c r="B592" s="71">
        <v>43045</v>
      </c>
      <c r="C592" s="78" t="s">
        <v>20</v>
      </c>
      <c r="D592" s="66" t="s">
        <v>21</v>
      </c>
      <c r="E592" s="63" t="s">
        <v>24</v>
      </c>
      <c r="F592" s="6">
        <v>160.8</v>
      </c>
      <c r="G592" s="6">
        <v>159.7</v>
      </c>
      <c r="H592" s="6">
        <v>161.4</v>
      </c>
      <c r="I592" s="6">
        <v>161.9</v>
      </c>
      <c r="J592" s="6">
        <v>162.5</v>
      </c>
      <c r="K592" s="6">
        <v>161.4</v>
      </c>
      <c r="L592" s="5">
        <v>5000</v>
      </c>
      <c r="M592" s="7">
        <f t="shared" si="79"/>
        <v>2999.999999999972</v>
      </c>
      <c r="N592" s="8">
        <f t="shared" si="80"/>
        <v>0.3731343283582054</v>
      </c>
    </row>
    <row r="593" spans="1:14" ht="15.75">
      <c r="A593" s="64">
        <v>26</v>
      </c>
      <c r="B593" s="71">
        <v>43042</v>
      </c>
      <c r="C593" s="78" t="s">
        <v>20</v>
      </c>
      <c r="D593" s="66" t="s">
        <v>23</v>
      </c>
      <c r="E593" s="63" t="s">
        <v>44</v>
      </c>
      <c r="F593" s="6">
        <v>29220</v>
      </c>
      <c r="G593" s="6">
        <v>29300</v>
      </c>
      <c r="H593" s="6">
        <v>29180</v>
      </c>
      <c r="I593" s="6">
        <v>29140</v>
      </c>
      <c r="J593" s="6">
        <v>29100</v>
      </c>
      <c r="K593" s="6">
        <v>29100</v>
      </c>
      <c r="L593" s="5">
        <v>100</v>
      </c>
      <c r="M593" s="7">
        <f t="shared" si="79"/>
        <v>12000</v>
      </c>
      <c r="N593" s="8">
        <f t="shared" si="80"/>
        <v>0.41067761806981523</v>
      </c>
    </row>
    <row r="594" spans="1:14" ht="15.75">
      <c r="A594" s="64">
        <v>27</v>
      </c>
      <c r="B594" s="71">
        <v>43042</v>
      </c>
      <c r="C594" s="78" t="s">
        <v>20</v>
      </c>
      <c r="D594" s="66" t="s">
        <v>21</v>
      </c>
      <c r="E594" s="63" t="s">
        <v>24</v>
      </c>
      <c r="F594" s="6">
        <v>159.5</v>
      </c>
      <c r="G594" s="6">
        <v>158.5</v>
      </c>
      <c r="H594" s="6">
        <v>160</v>
      </c>
      <c r="I594" s="6">
        <v>160.5</v>
      </c>
      <c r="J594" s="6">
        <v>161</v>
      </c>
      <c r="K594" s="6">
        <v>161</v>
      </c>
      <c r="L594" s="5">
        <v>5000</v>
      </c>
      <c r="M594" s="7">
        <f t="shared" si="79"/>
        <v>7500</v>
      </c>
      <c r="N594" s="8">
        <f t="shared" si="80"/>
        <v>0.9404388714733543</v>
      </c>
    </row>
    <row r="595" spans="1:14" ht="15.75">
      <c r="A595" s="79"/>
      <c r="B595" s="59"/>
      <c r="C595" s="40"/>
      <c r="D595" s="40"/>
      <c r="E595" s="40"/>
      <c r="F595" s="25"/>
      <c r="G595" s="25"/>
      <c r="H595" s="25"/>
      <c r="I595" s="25"/>
      <c r="J595" s="25"/>
      <c r="K595" s="25"/>
      <c r="L595" s="40"/>
      <c r="M595" s="60"/>
      <c r="N595" s="80"/>
    </row>
    <row r="596" spans="1:14" ht="15.75">
      <c r="A596" s="9" t="s">
        <v>25</v>
      </c>
      <c r="B596" s="10"/>
      <c r="C596" s="11"/>
      <c r="D596" s="12"/>
      <c r="E596" s="13"/>
      <c r="F596" s="13"/>
      <c r="G596" s="14"/>
      <c r="H596" s="15"/>
      <c r="I596" s="15"/>
      <c r="J596" s="15"/>
      <c r="K596" s="16"/>
      <c r="L596" s="17"/>
      <c r="N596" s="18"/>
    </row>
    <row r="597" spans="1:12" ht="15.75">
      <c r="A597" s="9" t="s">
        <v>26</v>
      </c>
      <c r="B597" s="19"/>
      <c r="C597" s="11"/>
      <c r="D597" s="12"/>
      <c r="E597" s="13"/>
      <c r="F597" s="13"/>
      <c r="G597" s="14"/>
      <c r="H597" s="13"/>
      <c r="I597" s="13"/>
      <c r="J597" s="13"/>
      <c r="K597" s="16"/>
      <c r="L597" s="17"/>
    </row>
    <row r="598" spans="1:14" ht="15.75">
      <c r="A598" s="9" t="s">
        <v>26</v>
      </c>
      <c r="B598" s="19"/>
      <c r="C598" s="20"/>
      <c r="D598" s="21"/>
      <c r="E598" s="22"/>
      <c r="F598" s="22"/>
      <c r="G598" s="23"/>
      <c r="H598" s="22"/>
      <c r="I598" s="22"/>
      <c r="J598" s="22"/>
      <c r="K598" s="22"/>
      <c r="L598" s="17"/>
      <c r="M598" s="17"/>
      <c r="N598" s="17"/>
    </row>
    <row r="599" spans="1:14" ht="16.5" thickBot="1">
      <c r="A599" s="24"/>
      <c r="B599" s="19"/>
      <c r="C599" s="22"/>
      <c r="D599" s="22"/>
      <c r="E599" s="22"/>
      <c r="F599" s="25"/>
      <c r="G599" s="26"/>
      <c r="H599" s="27" t="s">
        <v>27</v>
      </c>
      <c r="I599" s="27"/>
      <c r="J599" s="28"/>
      <c r="K599" s="28"/>
      <c r="L599" s="17"/>
      <c r="M599" s="17"/>
      <c r="N599" s="17"/>
    </row>
    <row r="600" spans="1:12" ht="15.75">
      <c r="A600" s="24"/>
      <c r="B600" s="19"/>
      <c r="C600" s="97" t="s">
        <v>28</v>
      </c>
      <c r="D600" s="97"/>
      <c r="E600" s="29">
        <v>27</v>
      </c>
      <c r="F600" s="30">
        <v>100</v>
      </c>
      <c r="G600" s="31">
        <v>27</v>
      </c>
      <c r="H600" s="32">
        <f>G601/G600%</f>
        <v>81.48148148148148</v>
      </c>
      <c r="I600" s="32"/>
      <c r="J600" s="32"/>
      <c r="L600" s="17"/>
    </row>
    <row r="601" spans="1:14" ht="15.75">
      <c r="A601" s="24"/>
      <c r="B601" s="19"/>
      <c r="C601" s="98" t="s">
        <v>29</v>
      </c>
      <c r="D601" s="98"/>
      <c r="E601" s="33">
        <v>22</v>
      </c>
      <c r="F601" s="34">
        <f>(E601/E600)*100</f>
        <v>81.48148148148148</v>
      </c>
      <c r="G601" s="31">
        <v>22</v>
      </c>
      <c r="H601" s="28"/>
      <c r="I601" s="28"/>
      <c r="J601" s="22"/>
      <c r="K601" s="28"/>
      <c r="M601" s="22" t="s">
        <v>30</v>
      </c>
      <c r="N601" s="22"/>
    </row>
    <row r="602" spans="1:14" ht="15.75">
      <c r="A602" s="35"/>
      <c r="B602" s="19"/>
      <c r="C602" s="98" t="s">
        <v>31</v>
      </c>
      <c r="D602" s="98"/>
      <c r="E602" s="33">
        <v>0</v>
      </c>
      <c r="F602" s="34">
        <f>(E602/E600)*100</f>
        <v>0</v>
      </c>
      <c r="G602" s="36"/>
      <c r="H602" s="31"/>
      <c r="I602" s="31"/>
      <c r="J602" s="22"/>
      <c r="K602" s="28"/>
      <c r="L602" s="17"/>
      <c r="M602" s="20"/>
      <c r="N602" s="20"/>
    </row>
    <row r="603" spans="1:14" ht="15.75">
      <c r="A603" s="35"/>
      <c r="B603" s="19"/>
      <c r="C603" s="98" t="s">
        <v>32</v>
      </c>
      <c r="D603" s="98"/>
      <c r="E603" s="33">
        <v>0</v>
      </c>
      <c r="F603" s="34">
        <f>(E603/E600)*100</f>
        <v>0</v>
      </c>
      <c r="G603" s="36"/>
      <c r="H603" s="31"/>
      <c r="I603" s="31"/>
      <c r="J603" s="22"/>
      <c r="K603" s="28"/>
      <c r="L603" s="17"/>
      <c r="M603" s="17"/>
      <c r="N603" s="17"/>
    </row>
    <row r="604" spans="1:14" ht="15.75">
      <c r="A604" s="35"/>
      <c r="B604" s="19"/>
      <c r="C604" s="98" t="s">
        <v>33</v>
      </c>
      <c r="D604" s="98"/>
      <c r="E604" s="33">
        <v>5</v>
      </c>
      <c r="F604" s="34">
        <f>(E604/E600)*100</f>
        <v>18.51851851851852</v>
      </c>
      <c r="G604" s="36"/>
      <c r="H604" s="22" t="s">
        <v>34</v>
      </c>
      <c r="I604" s="22"/>
      <c r="J604" s="37"/>
      <c r="K604" s="28"/>
      <c r="L604" s="17"/>
      <c r="M604" s="17"/>
      <c r="N604" s="17"/>
    </row>
    <row r="605" spans="1:14" ht="15.75">
      <c r="A605" s="35"/>
      <c r="B605" s="19"/>
      <c r="C605" s="98" t="s">
        <v>35</v>
      </c>
      <c r="D605" s="98"/>
      <c r="E605" s="33">
        <v>0</v>
      </c>
      <c r="F605" s="34">
        <f>(E605/E600)*100</f>
        <v>0</v>
      </c>
      <c r="G605" s="36"/>
      <c r="H605" s="22"/>
      <c r="I605" s="22"/>
      <c r="J605" s="37"/>
      <c r="K605" s="28"/>
      <c r="L605" s="17"/>
      <c r="M605" s="17"/>
      <c r="N605" s="17"/>
    </row>
    <row r="606" spans="1:14" ht="16.5" thickBot="1">
      <c r="A606" s="35"/>
      <c r="B606" s="19"/>
      <c r="C606" s="99" t="s">
        <v>36</v>
      </c>
      <c r="D606" s="99"/>
      <c r="E606" s="38"/>
      <c r="F606" s="39">
        <f>(E606/E600)*100</f>
        <v>0</v>
      </c>
      <c r="G606" s="36"/>
      <c r="H606" s="22"/>
      <c r="I606" s="22"/>
      <c r="M606" s="17"/>
      <c r="N606" s="17"/>
    </row>
    <row r="607" spans="1:14" ht="15.75">
      <c r="A607" s="41" t="s">
        <v>37</v>
      </c>
      <c r="B607" s="10"/>
      <c r="C607" s="11"/>
      <c r="D607" s="11"/>
      <c r="E607" s="13"/>
      <c r="F607" s="13"/>
      <c r="G607" s="42"/>
      <c r="H607" s="43"/>
      <c r="I607" s="43"/>
      <c r="J607" s="43"/>
      <c r="K607" s="13"/>
      <c r="L607" s="17"/>
      <c r="M607" s="40"/>
      <c r="N607" s="40"/>
    </row>
    <row r="608" spans="1:14" ht="15.75">
      <c r="A608" s="12" t="s">
        <v>38</v>
      </c>
      <c r="B608" s="10"/>
      <c r="C608" s="44"/>
      <c r="D608" s="45"/>
      <c r="E608" s="46"/>
      <c r="F608" s="43"/>
      <c r="G608" s="42"/>
      <c r="H608" s="43"/>
      <c r="I608" s="43"/>
      <c r="J608" s="43"/>
      <c r="K608" s="13"/>
      <c r="L608" s="17"/>
      <c r="M608" s="24"/>
      <c r="N608" s="24"/>
    </row>
    <row r="609" spans="1:14" ht="15.75">
      <c r="A609" s="12" t="s">
        <v>39</v>
      </c>
      <c r="B609" s="10"/>
      <c r="C609" s="11"/>
      <c r="D609" s="45"/>
      <c r="E609" s="46"/>
      <c r="F609" s="43"/>
      <c r="G609" s="42"/>
      <c r="H609" s="47"/>
      <c r="I609" s="47"/>
      <c r="J609" s="47"/>
      <c r="K609" s="13"/>
      <c r="L609" s="17"/>
      <c r="M609" s="17"/>
      <c r="N609" s="17"/>
    </row>
    <row r="610" spans="1:14" ht="15.75">
      <c r="A610" s="12" t="s">
        <v>40</v>
      </c>
      <c r="B610" s="44"/>
      <c r="C610" s="11"/>
      <c r="D610" s="45"/>
      <c r="E610" s="46"/>
      <c r="F610" s="43"/>
      <c r="G610" s="48"/>
      <c r="H610" s="47"/>
      <c r="I610" s="47"/>
      <c r="J610" s="47"/>
      <c r="K610" s="13"/>
      <c r="L610" s="17"/>
      <c r="M610" s="17"/>
      <c r="N610" s="17"/>
    </row>
    <row r="611" spans="1:14" ht="15.75">
      <c r="A611" s="12" t="s">
        <v>41</v>
      </c>
      <c r="B611" s="35"/>
      <c r="C611" s="11"/>
      <c r="D611" s="49"/>
      <c r="E611" s="43"/>
      <c r="F611" s="43"/>
      <c r="G611" s="48"/>
      <c r="H611" s="47"/>
      <c r="I611" s="47"/>
      <c r="J611" s="47"/>
      <c r="K611" s="43"/>
      <c r="L611" s="17"/>
      <c r="M611" s="17"/>
      <c r="N611" s="17"/>
    </row>
    <row r="613" spans="1:14" ht="15.75">
      <c r="A613" s="93" t="s">
        <v>0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</row>
    <row r="614" spans="1:14" ht="15.75">
      <c r="A614" s="93"/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</row>
    <row r="615" spans="1:14" ht="15.75">
      <c r="A615" s="93"/>
      <c r="B615" s="93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</row>
    <row r="616" spans="1:14" ht="15.75">
      <c r="A616" s="94" t="s">
        <v>1</v>
      </c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</row>
    <row r="617" spans="1:14" ht="15.75">
      <c r="A617" s="94" t="s">
        <v>2</v>
      </c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</row>
    <row r="618" spans="1:14" ht="16.5" thickBot="1">
      <c r="A618" s="95" t="s">
        <v>3</v>
      </c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</row>
    <row r="619" spans="1:14" ht="15.75">
      <c r="A619" s="96" t="s">
        <v>58</v>
      </c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</row>
    <row r="620" spans="1:14" ht="15.75">
      <c r="A620" s="96" t="s">
        <v>5</v>
      </c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</row>
    <row r="621" spans="1:14" ht="15.75">
      <c r="A621" s="91" t="s">
        <v>6</v>
      </c>
      <c r="B621" s="88" t="s">
        <v>7</v>
      </c>
      <c r="C621" s="88" t="s">
        <v>8</v>
      </c>
      <c r="D621" s="91" t="s">
        <v>9</v>
      </c>
      <c r="E621" s="91" t="s">
        <v>10</v>
      </c>
      <c r="F621" s="88" t="s">
        <v>11</v>
      </c>
      <c r="G621" s="88" t="s">
        <v>12</v>
      </c>
      <c r="H621" s="88" t="s">
        <v>13</v>
      </c>
      <c r="I621" s="88" t="s">
        <v>14</v>
      </c>
      <c r="J621" s="88" t="s">
        <v>15</v>
      </c>
      <c r="K621" s="90" t="s">
        <v>16</v>
      </c>
      <c r="L621" s="88" t="s">
        <v>17</v>
      </c>
      <c r="M621" s="88" t="s">
        <v>18</v>
      </c>
      <c r="N621" s="88" t="s">
        <v>19</v>
      </c>
    </row>
    <row r="622" spans="1:14" ht="15.75">
      <c r="A622" s="92"/>
      <c r="B622" s="88"/>
      <c r="C622" s="88"/>
      <c r="D622" s="91"/>
      <c r="E622" s="91"/>
      <c r="F622" s="88"/>
      <c r="G622" s="88"/>
      <c r="H622" s="88"/>
      <c r="I622" s="88"/>
      <c r="J622" s="88"/>
      <c r="K622" s="90"/>
      <c r="L622" s="88"/>
      <c r="M622" s="88"/>
      <c r="N622" s="88"/>
    </row>
    <row r="623" spans="1:14" ht="15.75">
      <c r="A623" s="75"/>
      <c r="B623" s="76"/>
      <c r="C623" s="72"/>
      <c r="D623" s="77"/>
      <c r="E623" s="74"/>
      <c r="F623" s="72"/>
      <c r="G623" s="72"/>
      <c r="H623" s="72"/>
      <c r="I623" s="72"/>
      <c r="J623" s="72"/>
      <c r="K623" s="73"/>
      <c r="L623" s="72"/>
      <c r="M623" s="72"/>
      <c r="N623" s="72"/>
    </row>
    <row r="624" spans="1:14" ht="15.75">
      <c r="A624" s="64">
        <v>1</v>
      </c>
      <c r="B624" s="71">
        <v>43039</v>
      </c>
      <c r="C624" s="78" t="s">
        <v>20</v>
      </c>
      <c r="D624" s="66" t="s">
        <v>21</v>
      </c>
      <c r="E624" s="63" t="s">
        <v>48</v>
      </c>
      <c r="F624" s="6">
        <v>3515</v>
      </c>
      <c r="G624" s="6">
        <v>3470</v>
      </c>
      <c r="H624" s="6">
        <v>3540</v>
      </c>
      <c r="I624" s="6">
        <v>3565</v>
      </c>
      <c r="J624" s="6">
        <v>3590</v>
      </c>
      <c r="K624" s="6">
        <v>3540</v>
      </c>
      <c r="L624" s="5">
        <v>3540</v>
      </c>
      <c r="M624" s="7">
        <f aca="true" t="shared" si="81" ref="M624:M629">IF(D624="BUY",(K624-F624)*(L624),(F624-K624)*(L624))</f>
        <v>88500</v>
      </c>
      <c r="N624" s="8">
        <f aca="true" t="shared" si="82" ref="N624:N629">M624/(L624)/F624%</f>
        <v>0.7112375533428166</v>
      </c>
    </row>
    <row r="625" spans="1:14" ht="15.75">
      <c r="A625" s="64">
        <v>2</v>
      </c>
      <c r="B625" s="71">
        <v>43039</v>
      </c>
      <c r="C625" s="78" t="s">
        <v>20</v>
      </c>
      <c r="D625" s="66" t="s">
        <v>21</v>
      </c>
      <c r="E625" s="63" t="s">
        <v>47</v>
      </c>
      <c r="F625" s="6">
        <v>213.5</v>
      </c>
      <c r="G625" s="6">
        <v>212.5</v>
      </c>
      <c r="H625" s="6">
        <v>214</v>
      </c>
      <c r="I625" s="6">
        <v>214.5</v>
      </c>
      <c r="J625" s="6">
        <v>215</v>
      </c>
      <c r="K625" s="6">
        <v>215</v>
      </c>
      <c r="L625" s="5">
        <v>5000</v>
      </c>
      <c r="M625" s="7">
        <f t="shared" si="81"/>
        <v>7500</v>
      </c>
      <c r="N625" s="8">
        <f t="shared" si="82"/>
        <v>0.7025761124121781</v>
      </c>
    </row>
    <row r="626" spans="1:14" ht="15.75">
      <c r="A626" s="64">
        <v>3</v>
      </c>
      <c r="B626" s="71">
        <v>43038</v>
      </c>
      <c r="C626" s="78" t="s">
        <v>20</v>
      </c>
      <c r="D626" s="66" t="s">
        <v>21</v>
      </c>
      <c r="E626" s="63" t="s">
        <v>48</v>
      </c>
      <c r="F626" s="6">
        <v>3515</v>
      </c>
      <c r="G626" s="6">
        <v>3470</v>
      </c>
      <c r="H626" s="6">
        <v>3540</v>
      </c>
      <c r="I626" s="6">
        <v>3565</v>
      </c>
      <c r="J626" s="6">
        <v>3590</v>
      </c>
      <c r="K626" s="6">
        <v>3540</v>
      </c>
      <c r="L626" s="5">
        <v>100</v>
      </c>
      <c r="M626" s="7">
        <f t="shared" si="81"/>
        <v>2500</v>
      </c>
      <c r="N626" s="8">
        <f t="shared" si="82"/>
        <v>0.7112375533428166</v>
      </c>
    </row>
    <row r="627" spans="1:14" ht="15.75">
      <c r="A627" s="64">
        <v>4</v>
      </c>
      <c r="B627" s="71">
        <v>43035</v>
      </c>
      <c r="C627" s="78" t="s">
        <v>20</v>
      </c>
      <c r="D627" s="66" t="s">
        <v>21</v>
      </c>
      <c r="E627" s="63" t="s">
        <v>48</v>
      </c>
      <c r="F627" s="6">
        <v>3436</v>
      </c>
      <c r="G627" s="6">
        <v>3390</v>
      </c>
      <c r="H627" s="6">
        <v>3462</v>
      </c>
      <c r="I627" s="6">
        <v>3485</v>
      </c>
      <c r="J627" s="6">
        <v>3510</v>
      </c>
      <c r="K627" s="6">
        <v>3510</v>
      </c>
      <c r="L627" s="5">
        <v>100</v>
      </c>
      <c r="M627" s="7">
        <f t="shared" si="81"/>
        <v>7400</v>
      </c>
      <c r="N627" s="8">
        <f t="shared" si="82"/>
        <v>2.1536670547147847</v>
      </c>
    </row>
    <row r="628" spans="1:14" ht="15.75">
      <c r="A628" s="64">
        <v>5</v>
      </c>
      <c r="B628" s="71">
        <v>43034</v>
      </c>
      <c r="C628" s="78" t="s">
        <v>20</v>
      </c>
      <c r="D628" s="66" t="s">
        <v>21</v>
      </c>
      <c r="E628" s="63" t="s">
        <v>48</v>
      </c>
      <c r="F628" s="6">
        <v>3400</v>
      </c>
      <c r="G628" s="6">
        <v>3355</v>
      </c>
      <c r="H628" s="6">
        <v>3425</v>
      </c>
      <c r="I628" s="6">
        <v>3450</v>
      </c>
      <c r="J628" s="6">
        <v>3475</v>
      </c>
      <c r="K628" s="6">
        <v>3425</v>
      </c>
      <c r="L628" s="5">
        <v>100</v>
      </c>
      <c r="M628" s="7">
        <f t="shared" si="81"/>
        <v>2500</v>
      </c>
      <c r="N628" s="8">
        <f t="shared" si="82"/>
        <v>0.7352941176470589</v>
      </c>
    </row>
    <row r="629" spans="1:14" ht="15.75">
      <c r="A629" s="64">
        <v>6</v>
      </c>
      <c r="B629" s="71">
        <v>43033</v>
      </c>
      <c r="C629" s="78" t="s">
        <v>20</v>
      </c>
      <c r="D629" s="66" t="s">
        <v>21</v>
      </c>
      <c r="E629" s="63" t="s">
        <v>47</v>
      </c>
      <c r="F629" s="6">
        <v>210.5</v>
      </c>
      <c r="G629" s="6">
        <v>209.5</v>
      </c>
      <c r="H629" s="6">
        <v>211</v>
      </c>
      <c r="I629" s="6">
        <v>211.5</v>
      </c>
      <c r="J629" s="6">
        <v>212</v>
      </c>
      <c r="K629" s="6">
        <v>212</v>
      </c>
      <c r="L629" s="5">
        <v>5000</v>
      </c>
      <c r="M629" s="7">
        <f t="shared" si="81"/>
        <v>7500</v>
      </c>
      <c r="N629" s="8">
        <f t="shared" si="82"/>
        <v>0.7125890736342043</v>
      </c>
    </row>
    <row r="630" spans="1:14" ht="15.75">
      <c r="A630" s="64">
        <v>7</v>
      </c>
      <c r="B630" s="71">
        <v>43033</v>
      </c>
      <c r="C630" s="78" t="s">
        <v>20</v>
      </c>
      <c r="D630" s="66" t="s">
        <v>23</v>
      </c>
      <c r="E630" s="63" t="s">
        <v>44</v>
      </c>
      <c r="F630" s="6">
        <v>29360</v>
      </c>
      <c r="G630" s="6">
        <v>29430</v>
      </c>
      <c r="H630" s="6">
        <v>29320</v>
      </c>
      <c r="I630" s="6">
        <v>29280</v>
      </c>
      <c r="J630" s="6">
        <v>292240</v>
      </c>
      <c r="K630" s="6">
        <v>29320</v>
      </c>
      <c r="L630" s="5">
        <v>100</v>
      </c>
      <c r="M630" s="7">
        <f aca="true" t="shared" si="83" ref="M630:M639">IF(D630="BUY",(K630-F630)*(L630),(F630-K630)*(L630))</f>
        <v>4000</v>
      </c>
      <c r="N630" s="8">
        <f aca="true" t="shared" si="84" ref="N630:N639">M630/(L630)/F630%</f>
        <v>0.13623978201634876</v>
      </c>
    </row>
    <row r="631" spans="1:14" ht="15.75">
      <c r="A631" s="64">
        <v>8</v>
      </c>
      <c r="B631" s="71">
        <v>43032</v>
      </c>
      <c r="C631" s="78" t="s">
        <v>20</v>
      </c>
      <c r="D631" s="66" t="s">
        <v>21</v>
      </c>
      <c r="E631" s="63" t="s">
        <v>24</v>
      </c>
      <c r="F631" s="6">
        <v>163</v>
      </c>
      <c r="G631" s="6">
        <v>162</v>
      </c>
      <c r="H631" s="6">
        <v>163.5</v>
      </c>
      <c r="I631" s="6">
        <v>164</v>
      </c>
      <c r="J631" s="6">
        <v>164.5</v>
      </c>
      <c r="K631" s="6">
        <v>162</v>
      </c>
      <c r="L631" s="5">
        <v>5000</v>
      </c>
      <c r="M631" s="7">
        <f t="shared" si="83"/>
        <v>-5000</v>
      </c>
      <c r="N631" s="8">
        <f t="shared" si="84"/>
        <v>-0.6134969325153374</v>
      </c>
    </row>
    <row r="632" spans="1:14" ht="15.75">
      <c r="A632" s="64">
        <v>9</v>
      </c>
      <c r="B632" s="71">
        <v>43031</v>
      </c>
      <c r="C632" s="78" t="s">
        <v>20</v>
      </c>
      <c r="D632" s="66" t="s">
        <v>23</v>
      </c>
      <c r="E632" s="63" t="s">
        <v>44</v>
      </c>
      <c r="F632" s="6">
        <v>29420</v>
      </c>
      <c r="G632" s="6">
        <v>29500</v>
      </c>
      <c r="H632" s="6">
        <v>29380</v>
      </c>
      <c r="I632" s="6">
        <v>29340</v>
      </c>
      <c r="J632" s="6">
        <v>29300</v>
      </c>
      <c r="K632" s="6">
        <v>29380</v>
      </c>
      <c r="L632" s="5">
        <v>100</v>
      </c>
      <c r="M632" s="7">
        <f t="shared" si="83"/>
        <v>4000</v>
      </c>
      <c r="N632" s="8">
        <f t="shared" si="84"/>
        <v>0.13596193065941536</v>
      </c>
    </row>
    <row r="633" spans="1:14" ht="15.75">
      <c r="A633" s="64">
        <v>10</v>
      </c>
      <c r="B633" s="71">
        <v>43026</v>
      </c>
      <c r="C633" s="78" t="s">
        <v>20</v>
      </c>
      <c r="D633" s="66" t="s">
        <v>23</v>
      </c>
      <c r="E633" s="63" t="s">
        <v>44</v>
      </c>
      <c r="F633" s="6">
        <v>29600</v>
      </c>
      <c r="G633" s="6">
        <v>29680</v>
      </c>
      <c r="H633" s="6">
        <v>29560</v>
      </c>
      <c r="I633" s="6">
        <v>29520</v>
      </c>
      <c r="J633" s="6">
        <v>29480</v>
      </c>
      <c r="K633" s="6">
        <v>29560</v>
      </c>
      <c r="L633" s="5">
        <v>100</v>
      </c>
      <c r="M633" s="7">
        <f t="shared" si="83"/>
        <v>4000</v>
      </c>
      <c r="N633" s="8">
        <f t="shared" si="84"/>
        <v>0.13513513513513514</v>
      </c>
    </row>
    <row r="634" spans="1:14" ht="15.75">
      <c r="A634" s="64">
        <v>11</v>
      </c>
      <c r="B634" s="71">
        <v>43025</v>
      </c>
      <c r="C634" s="78" t="s">
        <v>20</v>
      </c>
      <c r="D634" s="66" t="s">
        <v>23</v>
      </c>
      <c r="E634" s="63" t="s">
        <v>47</v>
      </c>
      <c r="F634" s="6">
        <v>203.5</v>
      </c>
      <c r="G634" s="6">
        <v>204.5</v>
      </c>
      <c r="H634" s="6">
        <v>203</v>
      </c>
      <c r="I634" s="6">
        <v>202.5</v>
      </c>
      <c r="J634" s="6">
        <v>202</v>
      </c>
      <c r="K634" s="6">
        <v>203</v>
      </c>
      <c r="L634" s="5">
        <v>5000</v>
      </c>
      <c r="M634" s="7">
        <f t="shared" si="83"/>
        <v>2500</v>
      </c>
      <c r="N634" s="8">
        <f t="shared" si="84"/>
        <v>0.24570024570024568</v>
      </c>
    </row>
    <row r="635" spans="1:14" ht="15.75">
      <c r="A635" s="64">
        <v>12</v>
      </c>
      <c r="B635" s="71">
        <v>43024</v>
      </c>
      <c r="C635" s="78" t="s">
        <v>20</v>
      </c>
      <c r="D635" s="66" t="s">
        <v>21</v>
      </c>
      <c r="E635" s="63" t="s">
        <v>44</v>
      </c>
      <c r="F635" s="6">
        <v>29930</v>
      </c>
      <c r="G635" s="6">
        <v>29860</v>
      </c>
      <c r="H635" s="6">
        <v>29970</v>
      </c>
      <c r="I635" s="6">
        <v>30010</v>
      </c>
      <c r="J635" s="6">
        <v>30050</v>
      </c>
      <c r="K635" s="6">
        <v>29860</v>
      </c>
      <c r="L635" s="5">
        <v>100</v>
      </c>
      <c r="M635" s="7">
        <f t="shared" si="83"/>
        <v>-7000</v>
      </c>
      <c r="N635" s="8">
        <f t="shared" si="84"/>
        <v>-0.23387905111927831</v>
      </c>
    </row>
    <row r="636" spans="1:14" ht="15.75">
      <c r="A636" s="64">
        <v>13</v>
      </c>
      <c r="B636" s="71">
        <v>43024</v>
      </c>
      <c r="C636" s="78" t="s">
        <v>20</v>
      </c>
      <c r="D636" s="66" t="s">
        <v>21</v>
      </c>
      <c r="E636" s="63" t="s">
        <v>46</v>
      </c>
      <c r="F636" s="6">
        <v>456</v>
      </c>
      <c r="G636" s="6">
        <v>451</v>
      </c>
      <c r="H636" s="6">
        <v>459</v>
      </c>
      <c r="I636" s="6">
        <v>462</v>
      </c>
      <c r="J636" s="6">
        <v>465</v>
      </c>
      <c r="K636" s="6">
        <v>462</v>
      </c>
      <c r="L636" s="5">
        <v>462</v>
      </c>
      <c r="M636" s="7">
        <f t="shared" si="83"/>
        <v>2772</v>
      </c>
      <c r="N636" s="8">
        <f t="shared" si="84"/>
        <v>1.3157894736842106</v>
      </c>
    </row>
    <row r="637" spans="1:14" ht="15.75">
      <c r="A637" s="64">
        <v>14</v>
      </c>
      <c r="B637" s="71">
        <v>43021</v>
      </c>
      <c r="C637" s="78" t="s">
        <v>20</v>
      </c>
      <c r="D637" s="66" t="s">
        <v>21</v>
      </c>
      <c r="E637" s="63" t="s">
        <v>43</v>
      </c>
      <c r="F637" s="6">
        <v>40400</v>
      </c>
      <c r="G637" s="6">
        <v>40200</v>
      </c>
      <c r="H637" s="6">
        <v>40320</v>
      </c>
      <c r="I637" s="6">
        <v>40440</v>
      </c>
      <c r="J637" s="6">
        <v>40560</v>
      </c>
      <c r="K637" s="6">
        <v>40400</v>
      </c>
      <c r="L637" s="5">
        <v>30</v>
      </c>
      <c r="M637" s="7">
        <f t="shared" si="83"/>
        <v>0</v>
      </c>
      <c r="N637" s="8">
        <f t="shared" si="84"/>
        <v>0</v>
      </c>
    </row>
    <row r="638" spans="1:14" ht="15.75">
      <c r="A638" s="64">
        <v>15</v>
      </c>
      <c r="B638" s="71">
        <v>43020</v>
      </c>
      <c r="C638" s="78" t="s">
        <v>20</v>
      </c>
      <c r="D638" s="66" t="s">
        <v>21</v>
      </c>
      <c r="E638" s="63" t="s">
        <v>47</v>
      </c>
      <c r="F638" s="6">
        <v>214.2</v>
      </c>
      <c r="G638" s="6">
        <v>213.2</v>
      </c>
      <c r="H638" s="6">
        <v>214.7</v>
      </c>
      <c r="I638" s="6">
        <v>215.2</v>
      </c>
      <c r="J638" s="6">
        <v>215.7</v>
      </c>
      <c r="K638" s="6">
        <v>214.7</v>
      </c>
      <c r="L638" s="5">
        <v>5000</v>
      </c>
      <c r="M638" s="7">
        <f t="shared" si="83"/>
        <v>2500</v>
      </c>
      <c r="N638" s="8">
        <f t="shared" si="84"/>
        <v>0.2334267040149393</v>
      </c>
    </row>
    <row r="639" spans="1:14" ht="15.75">
      <c r="A639" s="64">
        <v>16</v>
      </c>
      <c r="B639" s="71">
        <v>43020</v>
      </c>
      <c r="C639" s="78" t="s">
        <v>20</v>
      </c>
      <c r="D639" s="66" t="s">
        <v>21</v>
      </c>
      <c r="E639" s="63" t="s">
        <v>24</v>
      </c>
      <c r="F639" s="6">
        <v>167</v>
      </c>
      <c r="G639" s="6">
        <v>166</v>
      </c>
      <c r="H639" s="6">
        <v>167.5</v>
      </c>
      <c r="I639" s="6">
        <v>168</v>
      </c>
      <c r="J639" s="6">
        <v>168.5</v>
      </c>
      <c r="K639" s="6">
        <v>167.5</v>
      </c>
      <c r="L639" s="5">
        <v>5000</v>
      </c>
      <c r="M639" s="7">
        <f t="shared" si="83"/>
        <v>2500</v>
      </c>
      <c r="N639" s="8">
        <f t="shared" si="84"/>
        <v>0.29940119760479045</v>
      </c>
    </row>
    <row r="640" spans="1:14" ht="15.75">
      <c r="A640" s="64">
        <v>17</v>
      </c>
      <c r="B640" s="71">
        <v>43018</v>
      </c>
      <c r="C640" s="78" t="s">
        <v>20</v>
      </c>
      <c r="D640" s="66" t="s">
        <v>21</v>
      </c>
      <c r="E640" s="63" t="s">
        <v>48</v>
      </c>
      <c r="F640" s="6">
        <v>3280</v>
      </c>
      <c r="G640" s="6">
        <v>3235</v>
      </c>
      <c r="H640" s="6">
        <v>3305</v>
      </c>
      <c r="I640" s="6">
        <v>3330</v>
      </c>
      <c r="J640" s="6">
        <v>3355</v>
      </c>
      <c r="K640" s="6">
        <v>3330</v>
      </c>
      <c r="L640" s="5">
        <v>100</v>
      </c>
      <c r="M640" s="7">
        <f aca="true" t="shared" si="85" ref="M640:M645">IF(D640="BUY",(K640-F640)*(L640),(F640-K640)*(L640))</f>
        <v>5000</v>
      </c>
      <c r="N640" s="8">
        <f aca="true" t="shared" si="86" ref="N640:N645">M640/(L640)/F640%</f>
        <v>1.524390243902439</v>
      </c>
    </row>
    <row r="641" spans="1:14" ht="15.75">
      <c r="A641" s="64">
        <v>18</v>
      </c>
      <c r="B641" s="71">
        <v>43014</v>
      </c>
      <c r="C641" s="78" t="s">
        <v>20</v>
      </c>
      <c r="D641" s="66" t="s">
        <v>21</v>
      </c>
      <c r="E641" s="63" t="s">
        <v>43</v>
      </c>
      <c r="F641" s="6">
        <v>39200</v>
      </c>
      <c r="G641" s="6">
        <v>39000</v>
      </c>
      <c r="H641" s="6">
        <v>39320</v>
      </c>
      <c r="I641" s="6">
        <v>39440</v>
      </c>
      <c r="J641" s="6">
        <v>39560</v>
      </c>
      <c r="K641" s="6">
        <v>39320</v>
      </c>
      <c r="L641" s="5">
        <v>30</v>
      </c>
      <c r="M641" s="7">
        <f t="shared" si="85"/>
        <v>3600</v>
      </c>
      <c r="N641" s="8">
        <f t="shared" si="86"/>
        <v>0.30612244897959184</v>
      </c>
    </row>
    <row r="642" spans="1:14" ht="15.75">
      <c r="A642" s="64">
        <v>19</v>
      </c>
      <c r="B642" s="71">
        <v>43013</v>
      </c>
      <c r="C642" s="78" t="s">
        <v>20</v>
      </c>
      <c r="D642" s="66" t="s">
        <v>21</v>
      </c>
      <c r="E642" s="63" t="s">
        <v>24</v>
      </c>
      <c r="F642" s="6">
        <v>167</v>
      </c>
      <c r="G642" s="6">
        <v>166</v>
      </c>
      <c r="H642" s="6">
        <v>167.5</v>
      </c>
      <c r="I642" s="6">
        <v>168</v>
      </c>
      <c r="J642" s="6">
        <v>168.5</v>
      </c>
      <c r="K642" s="6">
        <v>168</v>
      </c>
      <c r="L642" s="5">
        <v>5000</v>
      </c>
      <c r="M642" s="7">
        <f t="shared" si="85"/>
        <v>5000</v>
      </c>
      <c r="N642" s="8">
        <f t="shared" si="86"/>
        <v>0.5988023952095809</v>
      </c>
    </row>
    <row r="643" spans="1:14" ht="15.75">
      <c r="A643" s="64">
        <v>20</v>
      </c>
      <c r="B643" s="71">
        <v>43012</v>
      </c>
      <c r="C643" s="78" t="s">
        <v>20</v>
      </c>
      <c r="D643" s="66" t="s">
        <v>23</v>
      </c>
      <c r="E643" s="63" t="s">
        <v>43</v>
      </c>
      <c r="F643" s="6">
        <v>39300</v>
      </c>
      <c r="G643" s="6">
        <v>39500</v>
      </c>
      <c r="H643" s="6">
        <v>39180</v>
      </c>
      <c r="I643" s="6">
        <v>39060</v>
      </c>
      <c r="J643" s="6">
        <v>38940</v>
      </c>
      <c r="K643" s="6">
        <v>39060</v>
      </c>
      <c r="L643" s="5">
        <v>30</v>
      </c>
      <c r="M643" s="7">
        <f t="shared" si="85"/>
        <v>7200</v>
      </c>
      <c r="N643" s="8">
        <f t="shared" si="86"/>
        <v>0.6106870229007634</v>
      </c>
    </row>
    <row r="644" spans="1:14" ht="15.75">
      <c r="A644" s="64">
        <v>21</v>
      </c>
      <c r="B644" s="71">
        <v>43011</v>
      </c>
      <c r="C644" s="78" t="s">
        <v>20</v>
      </c>
      <c r="D644" s="66" t="s">
        <v>23</v>
      </c>
      <c r="E644" s="63" t="s">
        <v>48</v>
      </c>
      <c r="F644" s="6">
        <v>3310</v>
      </c>
      <c r="G644" s="6">
        <v>3350</v>
      </c>
      <c r="H644" s="6">
        <v>3285</v>
      </c>
      <c r="I644" s="6">
        <v>3260</v>
      </c>
      <c r="J644" s="6">
        <v>3235</v>
      </c>
      <c r="K644" s="6">
        <v>3285</v>
      </c>
      <c r="L644" s="5">
        <v>100</v>
      </c>
      <c r="M644" s="7">
        <f t="shared" si="85"/>
        <v>2500</v>
      </c>
      <c r="N644" s="8">
        <f t="shared" si="86"/>
        <v>0.755287009063444</v>
      </c>
    </row>
    <row r="645" spans="1:14" ht="15.75">
      <c r="A645" s="64">
        <v>22</v>
      </c>
      <c r="B645" s="71">
        <v>43011</v>
      </c>
      <c r="C645" s="78" t="s">
        <v>20</v>
      </c>
      <c r="D645" s="66" t="s">
        <v>21</v>
      </c>
      <c r="E645" s="63" t="s">
        <v>47</v>
      </c>
      <c r="F645" s="6">
        <v>213</v>
      </c>
      <c r="G645" s="6">
        <v>212</v>
      </c>
      <c r="H645" s="6">
        <v>213.5</v>
      </c>
      <c r="I645" s="6">
        <v>214</v>
      </c>
      <c r="J645" s="6">
        <v>214.5</v>
      </c>
      <c r="K645" s="6">
        <v>214.5</v>
      </c>
      <c r="L645" s="5">
        <v>5000</v>
      </c>
      <c r="M645" s="7">
        <f t="shared" si="85"/>
        <v>7500</v>
      </c>
      <c r="N645" s="8">
        <f t="shared" si="86"/>
        <v>0.7042253521126761</v>
      </c>
    </row>
    <row r="646" spans="1:14" ht="15.75">
      <c r="A646" s="9" t="s">
        <v>25</v>
      </c>
      <c r="B646" s="10"/>
      <c r="C646" s="11"/>
      <c r="D646" s="12"/>
      <c r="E646" s="13"/>
      <c r="F646" s="13"/>
      <c r="G646" s="14"/>
      <c r="H646" s="15"/>
      <c r="I646" s="15"/>
      <c r="J646" s="15"/>
      <c r="K646" s="16"/>
      <c r="L646" s="17"/>
      <c r="N646" s="18"/>
    </row>
    <row r="647" spans="1:12" ht="15.75">
      <c r="A647" s="9" t="s">
        <v>26</v>
      </c>
      <c r="B647" s="19"/>
      <c r="C647" s="11"/>
      <c r="D647" s="12"/>
      <c r="E647" s="13"/>
      <c r="F647" s="13"/>
      <c r="G647" s="14"/>
      <c r="H647" s="13"/>
      <c r="I647" s="13"/>
      <c r="J647" s="13"/>
      <c r="K647" s="16"/>
      <c r="L647" s="17"/>
    </row>
    <row r="648" spans="1:14" ht="15.75">
      <c r="A648" s="9" t="s">
        <v>26</v>
      </c>
      <c r="B648" s="19"/>
      <c r="C648" s="20"/>
      <c r="D648" s="21"/>
      <c r="E648" s="22"/>
      <c r="F648" s="22"/>
      <c r="G648" s="23"/>
      <c r="H648" s="22"/>
      <c r="I648" s="22"/>
      <c r="J648" s="22"/>
      <c r="K648" s="22"/>
      <c r="L648" s="17"/>
      <c r="M648" s="17"/>
      <c r="N648" s="17"/>
    </row>
    <row r="649" spans="1:14" ht="16.5" thickBot="1">
      <c r="A649" s="24"/>
      <c r="B649" s="19"/>
      <c r="C649" s="22"/>
      <c r="D649" s="22"/>
      <c r="E649" s="22"/>
      <c r="F649" s="25"/>
      <c r="G649" s="26"/>
      <c r="H649" s="27" t="s">
        <v>27</v>
      </c>
      <c r="I649" s="27"/>
      <c r="J649" s="28"/>
      <c r="K649" s="28"/>
      <c r="L649" s="17"/>
      <c r="M649" s="17"/>
      <c r="N649" s="17"/>
    </row>
    <row r="650" spans="1:12" ht="15.75">
      <c r="A650" s="24"/>
      <c r="B650" s="19"/>
      <c r="C650" s="97" t="s">
        <v>28</v>
      </c>
      <c r="D650" s="97"/>
      <c r="E650" s="29">
        <v>22</v>
      </c>
      <c r="F650" s="30">
        <v>100</v>
      </c>
      <c r="G650" s="31">
        <v>22</v>
      </c>
      <c r="H650" s="32">
        <f>G651/G650%</f>
        <v>86.36363636363636</v>
      </c>
      <c r="I650" s="32"/>
      <c r="J650" s="32"/>
      <c r="L650" s="17"/>
    </row>
    <row r="651" spans="1:14" ht="15.75">
      <c r="A651" s="24"/>
      <c r="B651" s="19"/>
      <c r="C651" s="98" t="s">
        <v>29</v>
      </c>
      <c r="D651" s="98"/>
      <c r="E651" s="33">
        <v>19</v>
      </c>
      <c r="F651" s="34">
        <f>(E651/E650)*100</f>
        <v>86.36363636363636</v>
      </c>
      <c r="G651" s="31">
        <v>19</v>
      </c>
      <c r="H651" s="28"/>
      <c r="I651" s="28"/>
      <c r="J651" s="22"/>
      <c r="K651" s="28"/>
      <c r="M651" s="22" t="s">
        <v>30</v>
      </c>
      <c r="N651" s="22"/>
    </row>
    <row r="652" spans="1:14" ht="15.75">
      <c r="A652" s="35"/>
      <c r="B652" s="19"/>
      <c r="C652" s="98" t="s">
        <v>31</v>
      </c>
      <c r="D652" s="98"/>
      <c r="E652" s="33">
        <v>0</v>
      </c>
      <c r="F652" s="34">
        <f>(E652/E650)*100</f>
        <v>0</v>
      </c>
      <c r="G652" s="36"/>
      <c r="H652" s="31"/>
      <c r="I652" s="31"/>
      <c r="J652" s="22"/>
      <c r="K652" s="28"/>
      <c r="L652" s="17"/>
      <c r="M652" s="20"/>
      <c r="N652" s="20"/>
    </row>
    <row r="653" spans="1:14" ht="15.75">
      <c r="A653" s="35"/>
      <c r="B653" s="19"/>
      <c r="C653" s="98" t="s">
        <v>32</v>
      </c>
      <c r="D653" s="98"/>
      <c r="E653" s="33">
        <v>0</v>
      </c>
      <c r="F653" s="34">
        <f>(E653/E650)*100</f>
        <v>0</v>
      </c>
      <c r="G653" s="36"/>
      <c r="H653" s="31"/>
      <c r="I653" s="31"/>
      <c r="J653" s="22"/>
      <c r="K653" s="28"/>
      <c r="L653" s="17"/>
      <c r="M653" s="17"/>
      <c r="N653" s="17"/>
    </row>
    <row r="654" spans="1:14" ht="15.75">
      <c r="A654" s="35"/>
      <c r="B654" s="19"/>
      <c r="C654" s="98" t="s">
        <v>33</v>
      </c>
      <c r="D654" s="98"/>
      <c r="E654" s="33">
        <v>2</v>
      </c>
      <c r="F654" s="34">
        <f>(E654/E650)*100</f>
        <v>9.090909090909092</v>
      </c>
      <c r="G654" s="36"/>
      <c r="H654" s="22" t="s">
        <v>34</v>
      </c>
      <c r="I654" s="22"/>
      <c r="J654" s="37"/>
      <c r="K654" s="28"/>
      <c r="L654" s="17"/>
      <c r="M654" s="17"/>
      <c r="N654" s="17"/>
    </row>
    <row r="655" spans="1:14" ht="15.75">
      <c r="A655" s="35"/>
      <c r="B655" s="19"/>
      <c r="C655" s="98" t="s">
        <v>35</v>
      </c>
      <c r="D655" s="98"/>
      <c r="E655" s="33">
        <v>1</v>
      </c>
      <c r="F655" s="34">
        <f>(E655/E650)*100</f>
        <v>4.545454545454546</v>
      </c>
      <c r="G655" s="36"/>
      <c r="H655" s="22"/>
      <c r="I655" s="22"/>
      <c r="J655" s="37"/>
      <c r="K655" s="28"/>
      <c r="L655" s="17"/>
      <c r="M655" s="17"/>
      <c r="N655" s="17"/>
    </row>
    <row r="656" spans="1:14" ht="16.5" thickBot="1">
      <c r="A656" s="35"/>
      <c r="B656" s="19"/>
      <c r="C656" s="99" t="s">
        <v>36</v>
      </c>
      <c r="D656" s="99"/>
      <c r="E656" s="38"/>
      <c r="F656" s="39">
        <f>(E656/E650)*100</f>
        <v>0</v>
      </c>
      <c r="G656" s="36"/>
      <c r="H656" s="22"/>
      <c r="I656" s="22"/>
      <c r="M656" s="17"/>
      <c r="N656" s="17"/>
    </row>
    <row r="657" spans="1:14" ht="15.75">
      <c r="A657" s="41" t="s">
        <v>37</v>
      </c>
      <c r="B657" s="10"/>
      <c r="C657" s="11"/>
      <c r="D657" s="11"/>
      <c r="E657" s="13"/>
      <c r="F657" s="13"/>
      <c r="G657" s="42"/>
      <c r="H657" s="43"/>
      <c r="I657" s="43"/>
      <c r="J657" s="43"/>
      <c r="K657" s="13"/>
      <c r="L657" s="17"/>
      <c r="M657" s="40"/>
      <c r="N657" s="40"/>
    </row>
    <row r="658" spans="1:14" ht="15.75">
      <c r="A658" s="12" t="s">
        <v>38</v>
      </c>
      <c r="B658" s="10"/>
      <c r="C658" s="44"/>
      <c r="D658" s="45"/>
      <c r="E658" s="46"/>
      <c r="F658" s="43"/>
      <c r="G658" s="42"/>
      <c r="H658" s="43"/>
      <c r="I658" s="43"/>
      <c r="J658" s="43"/>
      <c r="K658" s="13"/>
      <c r="L658" s="17"/>
      <c r="M658" s="24"/>
      <c r="N658" s="24"/>
    </row>
    <row r="659" spans="1:14" ht="15.75">
      <c r="A659" s="12" t="s">
        <v>39</v>
      </c>
      <c r="B659" s="10"/>
      <c r="C659" s="11"/>
      <c r="D659" s="45"/>
      <c r="E659" s="46"/>
      <c r="F659" s="43"/>
      <c r="G659" s="42"/>
      <c r="H659" s="47"/>
      <c r="I659" s="47"/>
      <c r="J659" s="47"/>
      <c r="K659" s="13"/>
      <c r="L659" s="17"/>
      <c r="M659" s="17"/>
      <c r="N659" s="17"/>
    </row>
    <row r="660" spans="1:14" ht="15.75">
      <c r="A660" s="12" t="s">
        <v>40</v>
      </c>
      <c r="B660" s="44"/>
      <c r="C660" s="11"/>
      <c r="D660" s="45"/>
      <c r="E660" s="46"/>
      <c r="F660" s="43"/>
      <c r="G660" s="48"/>
      <c r="H660" s="47"/>
      <c r="I660" s="47"/>
      <c r="J660" s="47"/>
      <c r="K660" s="13"/>
      <c r="L660" s="17"/>
      <c r="M660" s="17"/>
      <c r="N660" s="17"/>
    </row>
    <row r="661" spans="1:14" ht="15.75">
      <c r="A661" s="12" t="s">
        <v>41</v>
      </c>
      <c r="B661" s="35"/>
      <c r="C661" s="11"/>
      <c r="D661" s="49"/>
      <c r="E661" s="43"/>
      <c r="F661" s="43"/>
      <c r="G661" s="48"/>
      <c r="H661" s="47"/>
      <c r="I661" s="47"/>
      <c r="J661" s="47"/>
      <c r="K661" s="43"/>
      <c r="L661" s="17"/>
      <c r="M661" s="17"/>
      <c r="N661" s="17"/>
    </row>
    <row r="663" spans="1:14" ht="15.75">
      <c r="A663" s="93" t="s">
        <v>0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</row>
    <row r="664" spans="1:14" ht="15.75">
      <c r="A664" s="93"/>
      <c r="B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</row>
    <row r="665" spans="1:14" ht="15.75">
      <c r="A665" s="93"/>
      <c r="B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</row>
    <row r="666" spans="1:14" ht="15.75">
      <c r="A666" s="94" t="s">
        <v>1</v>
      </c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</row>
    <row r="667" spans="1:14" ht="15.75">
      <c r="A667" s="94" t="s">
        <v>2</v>
      </c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</row>
    <row r="668" spans="1:14" ht="16.5" thickBot="1">
      <c r="A668" s="95" t="s">
        <v>3</v>
      </c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</row>
    <row r="669" spans="1:14" ht="15.75">
      <c r="A669" s="96" t="s">
        <v>57</v>
      </c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</row>
    <row r="670" spans="1:14" ht="15.75">
      <c r="A670" s="96" t="s">
        <v>5</v>
      </c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</row>
    <row r="671" spans="1:14" ht="15.75">
      <c r="A671" s="91" t="s">
        <v>6</v>
      </c>
      <c r="B671" s="88" t="s">
        <v>7</v>
      </c>
      <c r="C671" s="88" t="s">
        <v>8</v>
      </c>
      <c r="D671" s="91" t="s">
        <v>9</v>
      </c>
      <c r="E671" s="91" t="s">
        <v>10</v>
      </c>
      <c r="F671" s="88" t="s">
        <v>11</v>
      </c>
      <c r="G671" s="88" t="s">
        <v>12</v>
      </c>
      <c r="H671" s="88" t="s">
        <v>13</v>
      </c>
      <c r="I671" s="88" t="s">
        <v>14</v>
      </c>
      <c r="J671" s="88" t="s">
        <v>15</v>
      </c>
      <c r="K671" s="90" t="s">
        <v>16</v>
      </c>
      <c r="L671" s="88" t="s">
        <v>17</v>
      </c>
      <c r="M671" s="88" t="s">
        <v>18</v>
      </c>
      <c r="N671" s="88" t="s">
        <v>19</v>
      </c>
    </row>
    <row r="672" spans="1:14" ht="15.75">
      <c r="A672" s="92"/>
      <c r="B672" s="88"/>
      <c r="C672" s="88"/>
      <c r="D672" s="91"/>
      <c r="E672" s="91"/>
      <c r="F672" s="88"/>
      <c r="G672" s="88"/>
      <c r="H672" s="88"/>
      <c r="I672" s="88"/>
      <c r="J672" s="88"/>
      <c r="K672" s="90"/>
      <c r="L672" s="88"/>
      <c r="M672" s="88"/>
      <c r="N672" s="88"/>
    </row>
    <row r="673" spans="1:14" ht="15.75">
      <c r="A673" s="75"/>
      <c r="B673" s="76"/>
      <c r="C673" s="72"/>
      <c r="D673" s="74"/>
      <c r="E673" s="74"/>
      <c r="F673" s="72"/>
      <c r="G673" s="72"/>
      <c r="H673" s="72"/>
      <c r="I673" s="72"/>
      <c r="J673" s="72"/>
      <c r="K673" s="73"/>
      <c r="L673" s="72"/>
      <c r="M673" s="72"/>
      <c r="N673" s="72"/>
    </row>
    <row r="674" spans="1:14" ht="15.75">
      <c r="A674" s="64">
        <v>1</v>
      </c>
      <c r="B674" s="71">
        <v>43006</v>
      </c>
      <c r="C674" s="5" t="s">
        <v>20</v>
      </c>
      <c r="D674" s="5" t="s">
        <v>21</v>
      </c>
      <c r="E674" s="5" t="s">
        <v>24</v>
      </c>
      <c r="F674" s="6">
        <v>207</v>
      </c>
      <c r="G674" s="6">
        <v>206</v>
      </c>
      <c r="H674" s="6">
        <v>207.5</v>
      </c>
      <c r="I674" s="6">
        <v>208</v>
      </c>
      <c r="J674" s="6">
        <v>208.5</v>
      </c>
      <c r="K674" s="6">
        <v>207.5</v>
      </c>
      <c r="L674" s="5">
        <v>5000</v>
      </c>
      <c r="M674" s="7">
        <f>IF(D674="BUY",(K674-F674)*(L674),(F674-K674)*(L674))</f>
        <v>2500</v>
      </c>
      <c r="N674" s="8">
        <f>M674/(L674)/F674%</f>
        <v>0.24154589371980678</v>
      </c>
    </row>
    <row r="675" spans="1:14" ht="15.75">
      <c r="A675" s="64">
        <v>2</v>
      </c>
      <c r="B675" s="71">
        <v>43004</v>
      </c>
      <c r="C675" s="5" t="s">
        <v>20</v>
      </c>
      <c r="D675" s="5" t="s">
        <v>21</v>
      </c>
      <c r="E675" s="5" t="s">
        <v>48</v>
      </c>
      <c r="F675" s="6">
        <v>3420</v>
      </c>
      <c r="G675" s="6">
        <v>3385</v>
      </c>
      <c r="H675" s="6">
        <v>3445</v>
      </c>
      <c r="I675" s="6">
        <v>3470</v>
      </c>
      <c r="J675" s="6">
        <v>3495</v>
      </c>
      <c r="K675" s="6">
        <v>3445</v>
      </c>
      <c r="L675" s="5">
        <v>100</v>
      </c>
      <c r="M675" s="7">
        <f>IF(D675="BUY",(K675-F675)*(L675),(F675-K675)*(L675))</f>
        <v>2500</v>
      </c>
      <c r="N675" s="8">
        <f>M675/(L675)/F675%</f>
        <v>0.7309941520467835</v>
      </c>
    </row>
    <row r="676" spans="1:14" ht="15.75">
      <c r="A676" s="64">
        <v>3</v>
      </c>
      <c r="B676" s="71">
        <v>43004</v>
      </c>
      <c r="C676" s="5" t="s">
        <v>20</v>
      </c>
      <c r="D676" s="5" t="s">
        <v>21</v>
      </c>
      <c r="E676" s="5" t="s">
        <v>24</v>
      </c>
      <c r="F676" s="6">
        <v>162.5</v>
      </c>
      <c r="G676" s="6">
        <v>161.5</v>
      </c>
      <c r="H676" s="6">
        <v>163</v>
      </c>
      <c r="I676" s="6">
        <v>163.5</v>
      </c>
      <c r="J676" s="6">
        <v>164</v>
      </c>
      <c r="K676" s="6">
        <v>164</v>
      </c>
      <c r="L676" s="5">
        <v>5000</v>
      </c>
      <c r="M676" s="7">
        <f>IF(D676="BUY",(K676-F676)*(L676),(F676-K676)*(L676))</f>
        <v>7500</v>
      </c>
      <c r="N676" s="8">
        <f>M676/(L676)/F676%</f>
        <v>0.9230769230769231</v>
      </c>
    </row>
    <row r="677" spans="1:14" ht="15.75">
      <c r="A677" s="64">
        <v>4</v>
      </c>
      <c r="B677" s="71">
        <v>43003</v>
      </c>
      <c r="C677" s="5" t="s">
        <v>20</v>
      </c>
      <c r="D677" s="5" t="s">
        <v>21</v>
      </c>
      <c r="E677" s="5" t="s">
        <v>48</v>
      </c>
      <c r="F677" s="6">
        <v>3330</v>
      </c>
      <c r="G677" s="6">
        <v>3290</v>
      </c>
      <c r="H677" s="6">
        <v>3355</v>
      </c>
      <c r="I677" s="6">
        <v>3380</v>
      </c>
      <c r="J677" s="6">
        <v>3405</v>
      </c>
      <c r="K677" s="6">
        <v>3355</v>
      </c>
      <c r="L677" s="5">
        <v>100</v>
      </c>
      <c r="M677" s="7">
        <f>IF(D677="BUY",(K677-F677)*(L677),(F677-K677)*(L677))</f>
        <v>2500</v>
      </c>
      <c r="N677" s="8">
        <f>M677/(L677)/F677%</f>
        <v>0.7507507507507508</v>
      </c>
    </row>
    <row r="678" spans="1:14" ht="15.75">
      <c r="A678" s="64">
        <v>5</v>
      </c>
      <c r="B678" s="71">
        <v>43003</v>
      </c>
      <c r="C678" s="5" t="s">
        <v>20</v>
      </c>
      <c r="D678" s="5" t="s">
        <v>21</v>
      </c>
      <c r="E678" s="5" t="s">
        <v>44</v>
      </c>
      <c r="F678" s="6">
        <v>29650</v>
      </c>
      <c r="G678" s="6">
        <v>29580</v>
      </c>
      <c r="H678" s="6">
        <v>29690</v>
      </c>
      <c r="I678" s="6">
        <v>29730</v>
      </c>
      <c r="J678" s="6">
        <v>29770</v>
      </c>
      <c r="K678" s="6">
        <v>29690</v>
      </c>
      <c r="L678" s="5">
        <v>100</v>
      </c>
      <c r="M678" s="7">
        <f aca="true" t="shared" si="87" ref="M678:M683">IF(D678="BUY",(K678-F678)*(L678),(F678-K678)*(L678))</f>
        <v>4000</v>
      </c>
      <c r="N678" s="8">
        <f aca="true" t="shared" si="88" ref="N678:N683">M678/(L678)/F678%</f>
        <v>0.13490725126475547</v>
      </c>
    </row>
    <row r="679" spans="1:14" ht="15.75">
      <c r="A679" s="64">
        <v>6</v>
      </c>
      <c r="B679" s="71">
        <v>43003</v>
      </c>
      <c r="C679" s="5" t="s">
        <v>20</v>
      </c>
      <c r="D679" s="5" t="s">
        <v>21</v>
      </c>
      <c r="E679" s="5" t="s">
        <v>24</v>
      </c>
      <c r="F679" s="6">
        <v>162</v>
      </c>
      <c r="G679" s="6">
        <v>161</v>
      </c>
      <c r="H679" s="6">
        <v>162.5</v>
      </c>
      <c r="I679" s="6">
        <v>163</v>
      </c>
      <c r="J679" s="6">
        <v>163.5</v>
      </c>
      <c r="K679" s="6">
        <v>163.5</v>
      </c>
      <c r="L679" s="5">
        <v>5000</v>
      </c>
      <c r="M679" s="7">
        <f t="shared" si="87"/>
        <v>7500</v>
      </c>
      <c r="N679" s="8">
        <f t="shared" si="88"/>
        <v>0.9259259259259258</v>
      </c>
    </row>
    <row r="680" spans="1:14" ht="15.75">
      <c r="A680" s="64">
        <v>7</v>
      </c>
      <c r="B680" s="71">
        <v>42999</v>
      </c>
      <c r="C680" s="5" t="s">
        <v>20</v>
      </c>
      <c r="D680" s="5" t="s">
        <v>21</v>
      </c>
      <c r="E680" s="5" t="s">
        <v>50</v>
      </c>
      <c r="F680" s="6">
        <v>141</v>
      </c>
      <c r="G680" s="6">
        <v>140</v>
      </c>
      <c r="H680" s="6">
        <v>141.5</v>
      </c>
      <c r="I680" s="6">
        <v>142</v>
      </c>
      <c r="J680" s="6">
        <v>142.5</v>
      </c>
      <c r="K680" s="6">
        <v>140</v>
      </c>
      <c r="L680" s="5">
        <v>5000</v>
      </c>
      <c r="M680" s="7">
        <f t="shared" si="87"/>
        <v>-5000</v>
      </c>
      <c r="N680" s="8">
        <f t="shared" si="88"/>
        <v>-0.7092198581560284</v>
      </c>
    </row>
    <row r="681" spans="1:14" ht="15.75">
      <c r="A681" s="64">
        <v>8</v>
      </c>
      <c r="B681" s="71">
        <v>42999</v>
      </c>
      <c r="C681" s="5" t="s">
        <v>20</v>
      </c>
      <c r="D681" s="5" t="s">
        <v>21</v>
      </c>
      <c r="E681" s="5" t="s">
        <v>24</v>
      </c>
      <c r="F681" s="6">
        <v>160</v>
      </c>
      <c r="G681" s="6">
        <v>159</v>
      </c>
      <c r="H681" s="6">
        <v>160.5</v>
      </c>
      <c r="I681" s="6">
        <v>161</v>
      </c>
      <c r="J681" s="6">
        <v>161.5</v>
      </c>
      <c r="K681" s="6">
        <v>161</v>
      </c>
      <c r="L681" s="5">
        <v>5000</v>
      </c>
      <c r="M681" s="7">
        <f t="shared" si="87"/>
        <v>5000</v>
      </c>
      <c r="N681" s="8">
        <f t="shared" si="88"/>
        <v>0.625</v>
      </c>
    </row>
    <row r="682" spans="1:14" ht="15.75">
      <c r="A682" s="64">
        <v>9</v>
      </c>
      <c r="B682" s="71">
        <v>42999</v>
      </c>
      <c r="C682" s="5" t="s">
        <v>20</v>
      </c>
      <c r="D682" s="5" t="s">
        <v>21</v>
      </c>
      <c r="E682" s="5" t="s">
        <v>24</v>
      </c>
      <c r="F682" s="6">
        <v>157</v>
      </c>
      <c r="G682" s="6">
        <v>156</v>
      </c>
      <c r="H682" s="6">
        <v>157.5</v>
      </c>
      <c r="I682" s="6">
        <v>158</v>
      </c>
      <c r="J682" s="6">
        <v>158.5</v>
      </c>
      <c r="K682" s="6">
        <v>158.5</v>
      </c>
      <c r="L682" s="5">
        <v>5000</v>
      </c>
      <c r="M682" s="7">
        <f t="shared" si="87"/>
        <v>7500</v>
      </c>
      <c r="N682" s="8">
        <f t="shared" si="88"/>
        <v>0.9554140127388535</v>
      </c>
    </row>
    <row r="683" spans="1:14" ht="15.75">
      <c r="A683" s="64">
        <v>10</v>
      </c>
      <c r="B683" s="71">
        <v>42998</v>
      </c>
      <c r="C683" s="5" t="s">
        <v>20</v>
      </c>
      <c r="D683" s="5" t="s">
        <v>21</v>
      </c>
      <c r="E683" s="5" t="s">
        <v>47</v>
      </c>
      <c r="F683" s="6">
        <v>202</v>
      </c>
      <c r="G683" s="6">
        <v>201</v>
      </c>
      <c r="H683" s="6">
        <v>202.5</v>
      </c>
      <c r="I683" s="6">
        <v>203</v>
      </c>
      <c r="J683" s="6">
        <v>203.5</v>
      </c>
      <c r="K683" s="6">
        <v>203</v>
      </c>
      <c r="L683" s="5">
        <v>5000</v>
      </c>
      <c r="M683" s="7">
        <f t="shared" si="87"/>
        <v>5000</v>
      </c>
      <c r="N683" s="8">
        <f t="shared" si="88"/>
        <v>0.49504950495049505</v>
      </c>
    </row>
    <row r="684" spans="1:14" ht="15.75">
      <c r="A684" s="64">
        <v>11</v>
      </c>
      <c r="B684" s="71">
        <v>42998</v>
      </c>
      <c r="C684" s="5" t="s">
        <v>20</v>
      </c>
      <c r="D684" s="5" t="s">
        <v>21</v>
      </c>
      <c r="E684" s="5" t="s">
        <v>24</v>
      </c>
      <c r="F684" s="6">
        <v>156.5</v>
      </c>
      <c r="G684" s="6">
        <v>155.5</v>
      </c>
      <c r="H684" s="6">
        <v>157</v>
      </c>
      <c r="I684" s="6">
        <v>157.5</v>
      </c>
      <c r="J684" s="6">
        <v>158</v>
      </c>
      <c r="K684" s="6">
        <v>157.5</v>
      </c>
      <c r="L684" s="5">
        <v>5000</v>
      </c>
      <c r="M684" s="7">
        <f aca="true" t="shared" si="89" ref="M684:M692">IF(D684="BUY",(K684-F684)*(L684),(F684-K684)*(L684))</f>
        <v>5000</v>
      </c>
      <c r="N684" s="8">
        <f aca="true" t="shared" si="90" ref="N684:N692">M684/(L684)/F684%</f>
        <v>0.6389776357827476</v>
      </c>
    </row>
    <row r="685" spans="1:14" ht="15.75">
      <c r="A685" s="64">
        <v>12</v>
      </c>
      <c r="B685" s="71">
        <v>42997</v>
      </c>
      <c r="C685" s="5" t="s">
        <v>20</v>
      </c>
      <c r="D685" s="5" t="s">
        <v>21</v>
      </c>
      <c r="E685" s="5" t="s">
        <v>47</v>
      </c>
      <c r="F685" s="6">
        <v>200</v>
      </c>
      <c r="G685" s="6">
        <v>199</v>
      </c>
      <c r="H685" s="6">
        <v>200.5</v>
      </c>
      <c r="I685" s="6">
        <v>201</v>
      </c>
      <c r="J685" s="6">
        <v>201.5</v>
      </c>
      <c r="K685" s="6">
        <v>200.5</v>
      </c>
      <c r="L685" s="5">
        <v>5000</v>
      </c>
      <c r="M685" s="7">
        <f t="shared" si="89"/>
        <v>2500</v>
      </c>
      <c r="N685" s="8">
        <f t="shared" si="90"/>
        <v>0.25</v>
      </c>
    </row>
    <row r="686" spans="1:14" ht="15.75">
      <c r="A686" s="64">
        <v>13</v>
      </c>
      <c r="B686" s="71">
        <v>42997</v>
      </c>
      <c r="C686" s="5" t="s">
        <v>20</v>
      </c>
      <c r="D686" s="5" t="s">
        <v>21</v>
      </c>
      <c r="E686" s="5" t="s">
        <v>24</v>
      </c>
      <c r="F686" s="6">
        <v>152.5</v>
      </c>
      <c r="G686" s="6">
        <v>151.5</v>
      </c>
      <c r="H686" s="6">
        <v>153</v>
      </c>
      <c r="I686" s="6">
        <v>153.5</v>
      </c>
      <c r="J686" s="6">
        <v>154</v>
      </c>
      <c r="K686" s="6">
        <v>153</v>
      </c>
      <c r="L686" s="5">
        <v>5000</v>
      </c>
      <c r="M686" s="7">
        <f t="shared" si="89"/>
        <v>2500</v>
      </c>
      <c r="N686" s="8">
        <f t="shared" si="90"/>
        <v>0.3278688524590164</v>
      </c>
    </row>
    <row r="687" spans="1:14" ht="15.75">
      <c r="A687" s="64">
        <v>14</v>
      </c>
      <c r="B687" s="71">
        <v>42997</v>
      </c>
      <c r="C687" s="5" t="s">
        <v>20</v>
      </c>
      <c r="D687" s="5" t="s">
        <v>21</v>
      </c>
      <c r="E687" s="5" t="s">
        <v>48</v>
      </c>
      <c r="F687" s="6">
        <v>3225</v>
      </c>
      <c r="G687" s="6">
        <v>3185</v>
      </c>
      <c r="H687" s="6">
        <v>3250</v>
      </c>
      <c r="I687" s="6">
        <v>3275</v>
      </c>
      <c r="J687" s="6">
        <v>3300</v>
      </c>
      <c r="K687" s="6">
        <v>3250</v>
      </c>
      <c r="L687" s="5">
        <v>100</v>
      </c>
      <c r="M687" s="7">
        <f t="shared" si="89"/>
        <v>2500</v>
      </c>
      <c r="N687" s="8">
        <f t="shared" si="90"/>
        <v>0.7751937984496124</v>
      </c>
    </row>
    <row r="688" spans="1:14" ht="15.75">
      <c r="A688" s="64">
        <v>15</v>
      </c>
      <c r="B688" s="71">
        <v>42996</v>
      </c>
      <c r="C688" s="5" t="s">
        <v>20</v>
      </c>
      <c r="D688" s="5" t="s">
        <v>21</v>
      </c>
      <c r="E688" s="5" t="s">
        <v>48</v>
      </c>
      <c r="F688" s="6">
        <v>3200</v>
      </c>
      <c r="G688" s="6">
        <v>3160</v>
      </c>
      <c r="H688" s="6">
        <v>3225</v>
      </c>
      <c r="I688" s="6">
        <v>3250</v>
      </c>
      <c r="J688" s="6">
        <v>3275</v>
      </c>
      <c r="K688" s="6">
        <v>3225</v>
      </c>
      <c r="L688" s="5">
        <v>100</v>
      </c>
      <c r="M688" s="7">
        <f t="shared" si="89"/>
        <v>2500</v>
      </c>
      <c r="N688" s="8">
        <f t="shared" si="90"/>
        <v>0.78125</v>
      </c>
    </row>
    <row r="689" spans="1:14" ht="15.75">
      <c r="A689" s="64">
        <v>16</v>
      </c>
      <c r="B689" s="71">
        <v>42996</v>
      </c>
      <c r="C689" s="5" t="s">
        <v>20</v>
      </c>
      <c r="D689" s="5" t="s">
        <v>21</v>
      </c>
      <c r="E689" s="5" t="s">
        <v>24</v>
      </c>
      <c r="F689" s="6">
        <v>151.7</v>
      </c>
      <c r="G689" s="6">
        <v>150.7</v>
      </c>
      <c r="H689" s="6">
        <v>152.2</v>
      </c>
      <c r="I689" s="6">
        <v>152.7</v>
      </c>
      <c r="J689" s="6">
        <v>153.2</v>
      </c>
      <c r="K689" s="6">
        <v>152.2</v>
      </c>
      <c r="L689" s="5">
        <v>5000</v>
      </c>
      <c r="M689" s="7">
        <f t="shared" si="89"/>
        <v>2500</v>
      </c>
      <c r="N689" s="8">
        <f t="shared" si="90"/>
        <v>0.32959789057350036</v>
      </c>
    </row>
    <row r="690" spans="1:14" ht="15.75">
      <c r="A690" s="64">
        <v>17</v>
      </c>
      <c r="B690" s="71">
        <v>42996</v>
      </c>
      <c r="C690" s="5" t="s">
        <v>20</v>
      </c>
      <c r="D690" s="5" t="s">
        <v>23</v>
      </c>
      <c r="E690" s="5" t="s">
        <v>44</v>
      </c>
      <c r="F690" s="6">
        <v>29730</v>
      </c>
      <c r="G690" s="6">
        <v>29800</v>
      </c>
      <c r="H690" s="6">
        <v>29680</v>
      </c>
      <c r="I690" s="6">
        <v>29640</v>
      </c>
      <c r="J690" s="6">
        <v>29600</v>
      </c>
      <c r="K690" s="6">
        <v>29640</v>
      </c>
      <c r="L690" s="5">
        <v>100</v>
      </c>
      <c r="M690" s="7">
        <f t="shared" si="89"/>
        <v>9000</v>
      </c>
      <c r="N690" s="8">
        <f t="shared" si="90"/>
        <v>0.30272452068617556</v>
      </c>
    </row>
    <row r="691" spans="1:14" ht="15.75">
      <c r="A691" s="64">
        <v>18</v>
      </c>
      <c r="B691" s="71">
        <v>42993</v>
      </c>
      <c r="C691" s="5" t="s">
        <v>20</v>
      </c>
      <c r="D691" s="5" t="s">
        <v>21</v>
      </c>
      <c r="E691" s="5" t="s">
        <v>24</v>
      </c>
      <c r="F691" s="6">
        <v>148</v>
      </c>
      <c r="G691" s="6">
        <v>147</v>
      </c>
      <c r="H691" s="6">
        <v>148.5</v>
      </c>
      <c r="I691" s="6">
        <v>149</v>
      </c>
      <c r="J691" s="6">
        <v>149.5</v>
      </c>
      <c r="K691" s="6">
        <v>149.5</v>
      </c>
      <c r="L691" s="5">
        <v>5000</v>
      </c>
      <c r="M691" s="7">
        <f t="shared" si="89"/>
        <v>7500</v>
      </c>
      <c r="N691" s="8">
        <f t="shared" si="90"/>
        <v>1.0135135135135136</v>
      </c>
    </row>
    <row r="692" spans="1:14" ht="15.75">
      <c r="A692" s="64">
        <v>19</v>
      </c>
      <c r="B692" s="71">
        <v>42992</v>
      </c>
      <c r="C692" s="5" t="s">
        <v>20</v>
      </c>
      <c r="D692" s="5" t="s">
        <v>21</v>
      </c>
      <c r="E692" s="5" t="s">
        <v>48</v>
      </c>
      <c r="F692" s="6">
        <v>3160</v>
      </c>
      <c r="G692" s="6">
        <v>3120</v>
      </c>
      <c r="H692" s="6">
        <v>3185</v>
      </c>
      <c r="I692" s="6">
        <v>3220</v>
      </c>
      <c r="J692" s="6">
        <v>3245</v>
      </c>
      <c r="K692" s="6">
        <v>3185</v>
      </c>
      <c r="L692" s="5">
        <v>100</v>
      </c>
      <c r="M692" s="7">
        <f t="shared" si="89"/>
        <v>2500</v>
      </c>
      <c r="N692" s="8">
        <f t="shared" si="90"/>
        <v>0.7911392405063291</v>
      </c>
    </row>
    <row r="693" spans="1:14" ht="15.75">
      <c r="A693" s="64">
        <v>20</v>
      </c>
      <c r="B693" s="71">
        <v>42991</v>
      </c>
      <c r="C693" s="5" t="s">
        <v>20</v>
      </c>
      <c r="D693" s="5" t="s">
        <v>21</v>
      </c>
      <c r="E693" s="5" t="s">
        <v>48</v>
      </c>
      <c r="F693" s="6">
        <v>3120</v>
      </c>
      <c r="G693" s="6">
        <v>3080</v>
      </c>
      <c r="H693" s="6">
        <v>3145</v>
      </c>
      <c r="I693" s="6">
        <v>3170</v>
      </c>
      <c r="J693" s="6">
        <v>3195</v>
      </c>
      <c r="K693" s="6">
        <v>3170</v>
      </c>
      <c r="L693" s="5">
        <v>100</v>
      </c>
      <c r="M693" s="7">
        <f aca="true" t="shared" si="91" ref="M693:M700">IF(D693="BUY",(K693-F693)*(L693),(F693-K693)*(L693))</f>
        <v>5000</v>
      </c>
      <c r="N693" s="8">
        <f aca="true" t="shared" si="92" ref="N693:N700">M693/(L693)/F693%</f>
        <v>1.6025641025641026</v>
      </c>
    </row>
    <row r="694" spans="1:14" ht="15.75">
      <c r="A694" s="64">
        <v>21</v>
      </c>
      <c r="B694" s="71">
        <v>42990</v>
      </c>
      <c r="C694" s="5" t="s">
        <v>20</v>
      </c>
      <c r="D694" s="5" t="s">
        <v>23</v>
      </c>
      <c r="E694" s="5" t="s">
        <v>24</v>
      </c>
      <c r="F694" s="6">
        <v>144</v>
      </c>
      <c r="G694" s="6">
        <v>145</v>
      </c>
      <c r="H694" s="6">
        <v>143.5</v>
      </c>
      <c r="I694" s="6">
        <v>143</v>
      </c>
      <c r="J694" s="6">
        <v>142.5</v>
      </c>
      <c r="K694" s="6">
        <v>143.5</v>
      </c>
      <c r="L694" s="5">
        <v>5000</v>
      </c>
      <c r="M694" s="7">
        <f t="shared" si="91"/>
        <v>2500</v>
      </c>
      <c r="N694" s="8">
        <f t="shared" si="92"/>
        <v>0.3472222222222222</v>
      </c>
    </row>
    <row r="695" spans="1:14" ht="15.75">
      <c r="A695" s="64">
        <v>22</v>
      </c>
      <c r="B695" s="71">
        <v>42989</v>
      </c>
      <c r="C695" s="5" t="s">
        <v>20</v>
      </c>
      <c r="D695" s="5" t="s">
        <v>21</v>
      </c>
      <c r="E695" s="5" t="s">
        <v>47</v>
      </c>
      <c r="F695" s="6">
        <v>197.5</v>
      </c>
      <c r="G695" s="6">
        <v>196.5</v>
      </c>
      <c r="H695" s="6">
        <v>198</v>
      </c>
      <c r="I695" s="6">
        <v>198.5</v>
      </c>
      <c r="J695" s="6">
        <v>199</v>
      </c>
      <c r="K695" s="6">
        <v>198</v>
      </c>
      <c r="L695" s="5">
        <v>5000</v>
      </c>
      <c r="M695" s="7">
        <f t="shared" si="91"/>
        <v>2500</v>
      </c>
      <c r="N695" s="8">
        <f t="shared" si="92"/>
        <v>0.2531645569620253</v>
      </c>
    </row>
    <row r="696" spans="1:14" ht="15.75">
      <c r="A696" s="64">
        <v>23</v>
      </c>
      <c r="B696" s="71">
        <v>42986</v>
      </c>
      <c r="C696" s="5" t="s">
        <v>20</v>
      </c>
      <c r="D696" s="5" t="s">
        <v>21</v>
      </c>
      <c r="E696" s="5" t="s">
        <v>44</v>
      </c>
      <c r="F696" s="6">
        <v>30450</v>
      </c>
      <c r="G696" s="6">
        <v>30380</v>
      </c>
      <c r="H696" s="6">
        <v>30490</v>
      </c>
      <c r="I696" s="6">
        <v>30530</v>
      </c>
      <c r="J696" s="6">
        <v>30570</v>
      </c>
      <c r="K696" s="6">
        <v>30380</v>
      </c>
      <c r="L696" s="5">
        <v>100</v>
      </c>
      <c r="M696" s="7">
        <f t="shared" si="91"/>
        <v>-7000</v>
      </c>
      <c r="N696" s="8">
        <f t="shared" si="92"/>
        <v>-0.22988505747126436</v>
      </c>
    </row>
    <row r="697" spans="1:14" ht="15.75">
      <c r="A697" s="64">
        <v>24</v>
      </c>
      <c r="B697" s="71">
        <v>42985</v>
      </c>
      <c r="C697" s="5" t="s">
        <v>20</v>
      </c>
      <c r="D697" s="5" t="s">
        <v>21</v>
      </c>
      <c r="E697" s="5" t="s">
        <v>44</v>
      </c>
      <c r="F697" s="6">
        <v>30140</v>
      </c>
      <c r="G697" s="6">
        <v>30070</v>
      </c>
      <c r="H697" s="6">
        <v>30180</v>
      </c>
      <c r="I697" s="6">
        <v>30220</v>
      </c>
      <c r="J697" s="6">
        <v>30260</v>
      </c>
      <c r="K697" s="6">
        <v>30260</v>
      </c>
      <c r="L697" s="5">
        <v>100</v>
      </c>
      <c r="M697" s="7">
        <f t="shared" si="91"/>
        <v>12000</v>
      </c>
      <c r="N697" s="8">
        <f t="shared" si="92"/>
        <v>0.3981420039814201</v>
      </c>
    </row>
    <row r="698" spans="1:14" ht="15.75">
      <c r="A698" s="64">
        <v>25</v>
      </c>
      <c r="B698" s="71">
        <v>42984</v>
      </c>
      <c r="C698" s="5" t="s">
        <v>20</v>
      </c>
      <c r="D698" s="5" t="s">
        <v>21</v>
      </c>
      <c r="E698" s="5" t="s">
        <v>44</v>
      </c>
      <c r="F698" s="6">
        <v>30250</v>
      </c>
      <c r="G698" s="6">
        <v>30180</v>
      </c>
      <c r="H698" s="6">
        <v>30290</v>
      </c>
      <c r="I698" s="6">
        <v>30330</v>
      </c>
      <c r="J698" s="6">
        <v>30370</v>
      </c>
      <c r="K698" s="6">
        <v>30180</v>
      </c>
      <c r="L698" s="5">
        <v>100</v>
      </c>
      <c r="M698" s="7">
        <f t="shared" si="91"/>
        <v>-7000</v>
      </c>
      <c r="N698" s="8">
        <f t="shared" si="92"/>
        <v>-0.23140495867768596</v>
      </c>
    </row>
    <row r="699" spans="1:14" ht="15.75">
      <c r="A699" s="64">
        <v>26</v>
      </c>
      <c r="B699" s="71">
        <v>42984</v>
      </c>
      <c r="C699" s="5" t="s">
        <v>20</v>
      </c>
      <c r="D699" s="5" t="s">
        <v>21</v>
      </c>
      <c r="E699" s="5" t="s">
        <v>48</v>
      </c>
      <c r="F699" s="6">
        <v>3155</v>
      </c>
      <c r="G699" s="6">
        <v>3115</v>
      </c>
      <c r="H699" s="6">
        <v>3180</v>
      </c>
      <c r="I699" s="6">
        <v>3205</v>
      </c>
      <c r="J699" s="6">
        <v>3220</v>
      </c>
      <c r="K699" s="6">
        <v>3174</v>
      </c>
      <c r="L699" s="5">
        <v>100</v>
      </c>
      <c r="M699" s="7">
        <f t="shared" si="91"/>
        <v>1900</v>
      </c>
      <c r="N699" s="8">
        <f t="shared" si="92"/>
        <v>0.6022187004754358</v>
      </c>
    </row>
    <row r="700" spans="1:14" ht="15.75">
      <c r="A700" s="64">
        <v>27</v>
      </c>
      <c r="B700" s="71">
        <v>42984</v>
      </c>
      <c r="C700" s="5" t="s">
        <v>20</v>
      </c>
      <c r="D700" s="5" t="s">
        <v>21</v>
      </c>
      <c r="E700" s="5" t="s">
        <v>24</v>
      </c>
      <c r="F700" s="6">
        <v>150.3</v>
      </c>
      <c r="G700" s="6">
        <v>149.3</v>
      </c>
      <c r="H700" s="6">
        <v>150.8</v>
      </c>
      <c r="I700" s="6">
        <v>151.3</v>
      </c>
      <c r="J700" s="6">
        <v>151.8</v>
      </c>
      <c r="K700" s="6">
        <v>150.8</v>
      </c>
      <c r="L700" s="5">
        <v>5000</v>
      </c>
      <c r="M700" s="7">
        <f t="shared" si="91"/>
        <v>2500</v>
      </c>
      <c r="N700" s="8">
        <f t="shared" si="92"/>
        <v>0.332667997338656</v>
      </c>
    </row>
    <row r="701" spans="1:14" ht="15.75">
      <c r="A701" s="64">
        <v>28</v>
      </c>
      <c r="B701" s="71">
        <v>42984</v>
      </c>
      <c r="C701" s="5" t="s">
        <v>20</v>
      </c>
      <c r="D701" s="5" t="s">
        <v>21</v>
      </c>
      <c r="E701" s="5" t="s">
        <v>46</v>
      </c>
      <c r="F701" s="6">
        <v>448</v>
      </c>
      <c r="G701" s="6">
        <v>444.5</v>
      </c>
      <c r="H701" s="6">
        <v>450</v>
      </c>
      <c r="I701" s="6">
        <v>452</v>
      </c>
      <c r="J701" s="6">
        <v>454</v>
      </c>
      <c r="K701" s="6">
        <v>448</v>
      </c>
      <c r="L701" s="5">
        <v>1000</v>
      </c>
      <c r="M701" s="7">
        <v>0</v>
      </c>
      <c r="N701" s="8">
        <v>0</v>
      </c>
    </row>
    <row r="702" spans="1:14" ht="15.75">
      <c r="A702" s="64">
        <v>29</v>
      </c>
      <c r="B702" s="71">
        <v>42983</v>
      </c>
      <c r="C702" s="5" t="s">
        <v>20</v>
      </c>
      <c r="D702" s="5" t="s">
        <v>23</v>
      </c>
      <c r="E702" s="5" t="s">
        <v>24</v>
      </c>
      <c r="F702" s="6">
        <v>152.5</v>
      </c>
      <c r="G702" s="6">
        <v>153.5</v>
      </c>
      <c r="H702" s="6">
        <v>152</v>
      </c>
      <c r="I702" s="6">
        <v>151.5</v>
      </c>
      <c r="J702" s="6">
        <v>151</v>
      </c>
      <c r="K702" s="6">
        <v>151.5</v>
      </c>
      <c r="L702" s="5">
        <v>5000</v>
      </c>
      <c r="M702" s="7">
        <f>IF(D702="BUY",(K702-F702)*(L702),(F702-K702)*(L702))</f>
        <v>5000</v>
      </c>
      <c r="N702" s="8">
        <f>M702/(L702)/F702%</f>
        <v>0.6557377049180328</v>
      </c>
    </row>
    <row r="703" spans="1:14" ht="15.75">
      <c r="A703" s="64">
        <v>30</v>
      </c>
      <c r="B703" s="71">
        <v>42983</v>
      </c>
      <c r="C703" s="5" t="s">
        <v>20</v>
      </c>
      <c r="D703" s="5" t="s">
        <v>21</v>
      </c>
      <c r="E703" s="5" t="s">
        <v>48</v>
      </c>
      <c r="F703" s="6">
        <v>3090</v>
      </c>
      <c r="G703" s="6">
        <v>3050</v>
      </c>
      <c r="H703" s="6">
        <v>3115</v>
      </c>
      <c r="I703" s="6">
        <v>3140</v>
      </c>
      <c r="J703" s="6">
        <v>3165</v>
      </c>
      <c r="K703" s="6">
        <v>3115</v>
      </c>
      <c r="L703" s="5">
        <v>100</v>
      </c>
      <c r="M703" s="7">
        <f>IF(D703="BUY",(K703-F703)*(L703),(F703-K703)*(L703))</f>
        <v>2500</v>
      </c>
      <c r="N703" s="8">
        <f>M703/(L703)/F703%</f>
        <v>0.8090614886731392</v>
      </c>
    </row>
    <row r="704" spans="1:14" ht="15.75">
      <c r="A704" s="64">
        <v>31</v>
      </c>
      <c r="B704" s="71">
        <v>42982</v>
      </c>
      <c r="C704" s="5" t="s">
        <v>20</v>
      </c>
      <c r="D704" s="5" t="s">
        <v>23</v>
      </c>
      <c r="E704" s="5" t="s">
        <v>24</v>
      </c>
      <c r="F704" s="6">
        <v>152</v>
      </c>
      <c r="G704" s="6">
        <v>153</v>
      </c>
      <c r="H704" s="6">
        <v>151.5</v>
      </c>
      <c r="I704" s="6">
        <v>151</v>
      </c>
      <c r="J704" s="6">
        <v>150.5</v>
      </c>
      <c r="K704" s="6">
        <v>150.5</v>
      </c>
      <c r="L704" s="5">
        <v>5000</v>
      </c>
      <c r="M704" s="7">
        <f>IF(D704="BUY",(K704-F704)*(L704),(F704-K704)*(L704))</f>
        <v>7500</v>
      </c>
      <c r="N704" s="8">
        <f>M704/(L704)/F704%</f>
        <v>0.9868421052631579</v>
      </c>
    </row>
    <row r="705" spans="1:14" ht="15.75">
      <c r="A705" s="64">
        <v>32</v>
      </c>
      <c r="B705" s="71">
        <v>42982</v>
      </c>
      <c r="C705" s="5" t="s">
        <v>20</v>
      </c>
      <c r="D705" s="5" t="s">
        <v>21</v>
      </c>
      <c r="E705" s="5" t="s">
        <v>44</v>
      </c>
      <c r="F705" s="6">
        <v>30200</v>
      </c>
      <c r="G705" s="6">
        <v>30130</v>
      </c>
      <c r="H705" s="6">
        <v>30240</v>
      </c>
      <c r="I705" s="6">
        <v>30280</v>
      </c>
      <c r="J705" s="6">
        <v>30320</v>
      </c>
      <c r="K705" s="6">
        <v>30240</v>
      </c>
      <c r="L705" s="5">
        <v>100</v>
      </c>
      <c r="M705" s="7">
        <f>IF(D705="BUY",(K705-F705)*(L705),(F705-K705)*(L705))</f>
        <v>4000</v>
      </c>
      <c r="N705" s="8">
        <f>M705/(L705)/F705%</f>
        <v>0.13245033112582782</v>
      </c>
    </row>
    <row r="706" spans="1:14" ht="15.75">
      <c r="A706" s="64">
        <v>33</v>
      </c>
      <c r="B706" s="71">
        <v>42979</v>
      </c>
      <c r="C706" s="5" t="s">
        <v>20</v>
      </c>
      <c r="D706" s="5" t="s">
        <v>21</v>
      </c>
      <c r="E706" s="5" t="s">
        <v>45</v>
      </c>
      <c r="F706" s="6">
        <v>766</v>
      </c>
      <c r="G706" s="6">
        <v>754</v>
      </c>
      <c r="H706" s="6">
        <v>774</v>
      </c>
      <c r="I706" s="6">
        <v>780</v>
      </c>
      <c r="J706" s="6">
        <v>788</v>
      </c>
      <c r="K706" s="6">
        <v>774</v>
      </c>
      <c r="L706" s="5">
        <v>250</v>
      </c>
      <c r="M706" s="7">
        <f>IF(D706="BUY",(K706-F706)*(L706),(F706-K706)*(L706))</f>
        <v>2000</v>
      </c>
      <c r="N706" s="8">
        <f>M706/(L706)/F706%</f>
        <v>1.0443864229765012</v>
      </c>
    </row>
    <row r="707" spans="1:14" ht="15.75">
      <c r="A707" s="9" t="s">
        <v>25</v>
      </c>
      <c r="B707" s="10"/>
      <c r="C707" s="11"/>
      <c r="D707" s="12"/>
      <c r="E707" s="13"/>
      <c r="F707" s="13"/>
      <c r="G707" s="14"/>
      <c r="H707" s="15"/>
      <c r="I707" s="15"/>
      <c r="J707" s="15"/>
      <c r="K707" s="16"/>
      <c r="L707" s="17"/>
      <c r="N707" s="18"/>
    </row>
    <row r="708" spans="1:12" ht="15.75">
      <c r="A708" s="9" t="s">
        <v>26</v>
      </c>
      <c r="B708" s="19"/>
      <c r="C708" s="11"/>
      <c r="D708" s="12"/>
      <c r="E708" s="13"/>
      <c r="F708" s="13"/>
      <c r="G708" s="14"/>
      <c r="H708" s="13"/>
      <c r="I708" s="13"/>
      <c r="J708" s="13"/>
      <c r="K708" s="16"/>
      <c r="L708" s="17"/>
    </row>
    <row r="709" spans="1:14" ht="15.75">
      <c r="A709" s="9" t="s">
        <v>26</v>
      </c>
      <c r="B709" s="19"/>
      <c r="C709" s="20"/>
      <c r="D709" s="21"/>
      <c r="E709" s="22"/>
      <c r="F709" s="22"/>
      <c r="G709" s="23"/>
      <c r="H709" s="22"/>
      <c r="I709" s="22"/>
      <c r="J709" s="22"/>
      <c r="K709" s="22"/>
      <c r="L709" s="17"/>
      <c r="M709" s="17"/>
      <c r="N709" s="17"/>
    </row>
    <row r="710" spans="1:14" ht="16.5" thickBot="1">
      <c r="A710" s="24"/>
      <c r="B710" s="19"/>
      <c r="C710" s="22"/>
      <c r="D710" s="22"/>
      <c r="E710" s="22"/>
      <c r="F710" s="25"/>
      <c r="G710" s="26"/>
      <c r="H710" s="27" t="s">
        <v>27</v>
      </c>
      <c r="I710" s="27"/>
      <c r="J710" s="28"/>
      <c r="K710" s="28"/>
      <c r="L710" s="17"/>
      <c r="M710" s="17"/>
      <c r="N710" s="17"/>
    </row>
    <row r="711" spans="1:12" ht="15.75">
      <c r="A711" s="24"/>
      <c r="B711" s="19"/>
      <c r="C711" s="97" t="s">
        <v>28</v>
      </c>
      <c r="D711" s="97"/>
      <c r="E711" s="29">
        <v>33</v>
      </c>
      <c r="F711" s="30">
        <v>100</v>
      </c>
      <c r="G711" s="31">
        <v>33</v>
      </c>
      <c r="H711" s="32">
        <f>G712/G711%</f>
        <v>84.84848484848484</v>
      </c>
      <c r="I711" s="32"/>
      <c r="J711" s="32"/>
      <c r="L711" s="17"/>
    </row>
    <row r="712" spans="1:14" ht="15.75">
      <c r="A712" s="24"/>
      <c r="B712" s="19"/>
      <c r="C712" s="98" t="s">
        <v>29</v>
      </c>
      <c r="D712" s="98"/>
      <c r="E712" s="33">
        <v>28</v>
      </c>
      <c r="F712" s="34">
        <f>(E712/E711)*100</f>
        <v>84.84848484848484</v>
      </c>
      <c r="G712" s="31">
        <v>28</v>
      </c>
      <c r="H712" s="28"/>
      <c r="I712" s="28"/>
      <c r="J712" s="22"/>
      <c r="K712" s="28"/>
      <c r="M712" s="22" t="s">
        <v>30</v>
      </c>
      <c r="N712" s="22"/>
    </row>
    <row r="713" spans="1:14" ht="15.75">
      <c r="A713" s="35"/>
      <c r="B713" s="19"/>
      <c r="C713" s="98" t="s">
        <v>31</v>
      </c>
      <c r="D713" s="98"/>
      <c r="E713" s="33">
        <v>0</v>
      </c>
      <c r="F713" s="34">
        <f>(E713/E711)*100</f>
        <v>0</v>
      </c>
      <c r="G713" s="36"/>
      <c r="H713" s="31"/>
      <c r="I713" s="31"/>
      <c r="J713" s="22"/>
      <c r="K713" s="28"/>
      <c r="L713" s="17"/>
      <c r="M713" s="20"/>
      <c r="N713" s="20"/>
    </row>
    <row r="714" spans="1:14" ht="15.75">
      <c r="A714" s="35"/>
      <c r="B714" s="19"/>
      <c r="C714" s="98" t="s">
        <v>32</v>
      </c>
      <c r="D714" s="98"/>
      <c r="E714" s="33">
        <v>0</v>
      </c>
      <c r="F714" s="34">
        <f>(E714/E711)*100</f>
        <v>0</v>
      </c>
      <c r="G714" s="36"/>
      <c r="H714" s="31"/>
      <c r="I714" s="31"/>
      <c r="J714" s="22"/>
      <c r="K714" s="28"/>
      <c r="L714" s="17"/>
      <c r="M714" s="17"/>
      <c r="N714" s="17"/>
    </row>
    <row r="715" spans="1:14" ht="15.75">
      <c r="A715" s="35"/>
      <c r="B715" s="19"/>
      <c r="C715" s="98" t="s">
        <v>33</v>
      </c>
      <c r="D715" s="98"/>
      <c r="E715" s="33">
        <v>3</v>
      </c>
      <c r="F715" s="34">
        <f>(E715/E711)*100</f>
        <v>9.090909090909092</v>
      </c>
      <c r="G715" s="36"/>
      <c r="H715" s="22" t="s">
        <v>34</v>
      </c>
      <c r="I715" s="22"/>
      <c r="J715" s="37"/>
      <c r="K715" s="28"/>
      <c r="L715" s="17"/>
      <c r="M715" s="17"/>
      <c r="N715" s="17"/>
    </row>
    <row r="716" spans="1:14" ht="15.75">
      <c r="A716" s="35"/>
      <c r="B716" s="19"/>
      <c r="C716" s="98" t="s">
        <v>35</v>
      </c>
      <c r="D716" s="98"/>
      <c r="E716" s="33">
        <v>1</v>
      </c>
      <c r="F716" s="34">
        <f>(E716/E711)*100</f>
        <v>3.0303030303030303</v>
      </c>
      <c r="G716" s="36"/>
      <c r="H716" s="22"/>
      <c r="I716" s="22"/>
      <c r="J716" s="37"/>
      <c r="K716" s="28"/>
      <c r="L716" s="17"/>
      <c r="M716" s="17"/>
      <c r="N716" s="17"/>
    </row>
    <row r="717" spans="1:14" ht="16.5" thickBot="1">
      <c r="A717" s="35"/>
      <c r="B717" s="19"/>
      <c r="C717" s="99" t="s">
        <v>36</v>
      </c>
      <c r="D717" s="99"/>
      <c r="E717" s="38"/>
      <c r="F717" s="39">
        <f>(E717/E711)*100</f>
        <v>0</v>
      </c>
      <c r="G717" s="36"/>
      <c r="H717" s="22"/>
      <c r="I717" s="22"/>
      <c r="M717" s="17"/>
      <c r="N717" s="17"/>
    </row>
    <row r="718" spans="1:14" ht="15.75">
      <c r="A718" s="35"/>
      <c r="B718" s="19"/>
      <c r="C718" s="17"/>
      <c r="D718" s="17"/>
      <c r="E718" s="17"/>
      <c r="F718" s="28"/>
      <c r="G718" s="36"/>
      <c r="H718" s="32"/>
      <c r="I718" s="32"/>
      <c r="J718" s="28"/>
      <c r="K718" s="32"/>
      <c r="L718" s="17"/>
      <c r="M718" s="17"/>
      <c r="N718" s="17"/>
    </row>
    <row r="719" spans="1:14" ht="15.75">
      <c r="A719" s="41" t="s">
        <v>37</v>
      </c>
      <c r="B719" s="10"/>
      <c r="C719" s="11"/>
      <c r="D719" s="11"/>
      <c r="E719" s="13"/>
      <c r="F719" s="13"/>
      <c r="G719" s="42"/>
      <c r="H719" s="43"/>
      <c r="I719" s="43"/>
      <c r="J719" s="43"/>
      <c r="K719" s="13"/>
      <c r="L719" s="17"/>
      <c r="M719" s="40"/>
      <c r="N719" s="40"/>
    </row>
    <row r="720" spans="1:14" ht="15.75">
      <c r="A720" s="12" t="s">
        <v>38</v>
      </c>
      <c r="B720" s="10"/>
      <c r="C720" s="44"/>
      <c r="D720" s="45"/>
      <c r="E720" s="46"/>
      <c r="F720" s="43"/>
      <c r="G720" s="42"/>
      <c r="H720" s="43"/>
      <c r="I720" s="43"/>
      <c r="J720" s="43"/>
      <c r="K720" s="13"/>
      <c r="L720" s="17"/>
      <c r="M720" s="24"/>
      <c r="N720" s="24"/>
    </row>
    <row r="721" spans="1:14" ht="15.75">
      <c r="A721" s="12" t="s">
        <v>39</v>
      </c>
      <c r="B721" s="10"/>
      <c r="C721" s="11"/>
      <c r="D721" s="45"/>
      <c r="E721" s="46"/>
      <c r="F721" s="43"/>
      <c r="G721" s="42"/>
      <c r="H721" s="47"/>
      <c r="I721" s="47"/>
      <c r="J721" s="47"/>
      <c r="K721" s="13"/>
      <c r="L721" s="17"/>
      <c r="M721" s="17"/>
      <c r="N721" s="17"/>
    </row>
    <row r="722" spans="1:14" ht="15.75">
      <c r="A722" s="12" t="s">
        <v>40</v>
      </c>
      <c r="B722" s="44"/>
      <c r="C722" s="11"/>
      <c r="D722" s="45"/>
      <c r="E722" s="46"/>
      <c r="F722" s="43"/>
      <c r="G722" s="48"/>
      <c r="H722" s="47"/>
      <c r="I722" s="47"/>
      <c r="J722" s="47"/>
      <c r="K722" s="13"/>
      <c r="L722" s="17"/>
      <c r="M722" s="17"/>
      <c r="N722" s="17"/>
    </row>
    <row r="723" spans="1:14" ht="15.75">
      <c r="A723" s="12" t="s">
        <v>41</v>
      </c>
      <c r="B723" s="35"/>
      <c r="C723" s="11"/>
      <c r="D723" s="49"/>
      <c r="E723" s="43"/>
      <c r="F723" s="43"/>
      <c r="G723" s="48"/>
      <c r="H723" s="47"/>
      <c r="I723" s="47"/>
      <c r="J723" s="47"/>
      <c r="K723" s="43"/>
      <c r="L723" s="17"/>
      <c r="M723" s="17"/>
      <c r="N723" s="17"/>
    </row>
    <row r="725" spans="1:14" ht="15.75">
      <c r="A725" s="93" t="s">
        <v>0</v>
      </c>
      <c r="B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</row>
    <row r="726" spans="1:14" ht="15.75">
      <c r="A726" s="93"/>
      <c r="B726" s="93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</row>
    <row r="727" spans="1:14" ht="15.75">
      <c r="A727" s="93"/>
      <c r="B727" s="93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</row>
    <row r="728" spans="1:14" ht="15.75">
      <c r="A728" s="94" t="s">
        <v>1</v>
      </c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</row>
    <row r="729" spans="1:14" ht="15.75">
      <c r="A729" s="94" t="s">
        <v>2</v>
      </c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</row>
    <row r="730" spans="1:14" ht="15.75">
      <c r="A730" s="95" t="s">
        <v>3</v>
      </c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</row>
    <row r="731" spans="1:14" ht="15.75">
      <c r="A731" s="96" t="s">
        <v>4</v>
      </c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</row>
    <row r="732" spans="1:14" ht="15.75">
      <c r="A732" s="96" t="s">
        <v>5</v>
      </c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</row>
    <row r="733" spans="1:14" ht="16.5" customHeight="1">
      <c r="A733" s="91" t="s">
        <v>6</v>
      </c>
      <c r="B733" s="88" t="s">
        <v>7</v>
      </c>
      <c r="C733" s="88" t="s">
        <v>8</v>
      </c>
      <c r="D733" s="91" t="s">
        <v>9</v>
      </c>
      <c r="E733" s="91" t="s">
        <v>10</v>
      </c>
      <c r="F733" s="88" t="s">
        <v>11</v>
      </c>
      <c r="G733" s="88" t="s">
        <v>12</v>
      </c>
      <c r="H733" s="88" t="s">
        <v>13</v>
      </c>
      <c r="I733" s="88" t="s">
        <v>14</v>
      </c>
      <c r="J733" s="88" t="s">
        <v>15</v>
      </c>
      <c r="K733" s="90" t="s">
        <v>16</v>
      </c>
      <c r="L733" s="88" t="s">
        <v>17</v>
      </c>
      <c r="M733" s="88" t="s">
        <v>18</v>
      </c>
      <c r="N733" s="88" t="s">
        <v>19</v>
      </c>
    </row>
    <row r="734" spans="1:14" ht="15.75">
      <c r="A734" s="92"/>
      <c r="B734" s="88"/>
      <c r="C734" s="88"/>
      <c r="D734" s="91"/>
      <c r="E734" s="91"/>
      <c r="F734" s="88"/>
      <c r="G734" s="88"/>
      <c r="H734" s="88"/>
      <c r="I734" s="88"/>
      <c r="J734" s="88"/>
      <c r="K734" s="90"/>
      <c r="L734" s="88"/>
      <c r="M734" s="88"/>
      <c r="N734" s="88"/>
    </row>
    <row r="735" spans="1:14" ht="15.75">
      <c r="A735" s="64">
        <v>1</v>
      </c>
      <c r="B735" s="71">
        <v>42978</v>
      </c>
      <c r="C735" s="5" t="s">
        <v>20</v>
      </c>
      <c r="D735" s="5" t="s">
        <v>21</v>
      </c>
      <c r="E735" s="5" t="s">
        <v>47</v>
      </c>
      <c r="F735" s="6">
        <v>199.5</v>
      </c>
      <c r="G735" s="6">
        <v>198.5</v>
      </c>
      <c r="H735" s="6">
        <v>200</v>
      </c>
      <c r="I735" s="6">
        <v>200.5</v>
      </c>
      <c r="J735" s="6">
        <v>201</v>
      </c>
      <c r="K735" s="6">
        <v>201</v>
      </c>
      <c r="L735" s="5">
        <v>5000</v>
      </c>
      <c r="M735" s="7">
        <f>IF(D735="BUY",(K735-F735)*(L735),(F735-K735)*(L735))</f>
        <v>7500</v>
      </c>
      <c r="N735" s="8">
        <f>M735/(L735)/F735%</f>
        <v>0.7518796992481203</v>
      </c>
    </row>
    <row r="736" spans="1:14" ht="15.75">
      <c r="A736" s="64">
        <v>2</v>
      </c>
      <c r="B736" s="71">
        <v>42977</v>
      </c>
      <c r="C736" s="5" t="s">
        <v>20</v>
      </c>
      <c r="D736" s="5" t="s">
        <v>21</v>
      </c>
      <c r="E736" s="5" t="s">
        <v>47</v>
      </c>
      <c r="F736" s="6">
        <v>200</v>
      </c>
      <c r="G736" s="6">
        <v>199</v>
      </c>
      <c r="H736" s="6">
        <v>200.5</v>
      </c>
      <c r="I736" s="6">
        <v>201</v>
      </c>
      <c r="J736" s="6">
        <v>201.5</v>
      </c>
      <c r="K736" s="6">
        <v>201.5</v>
      </c>
      <c r="L736" s="5">
        <v>5000</v>
      </c>
      <c r="M736" s="7">
        <f>IF(D736="BUY",(K736-F736)*(L736),(F736-K736)*(L736))</f>
        <v>7500</v>
      </c>
      <c r="N736" s="8">
        <f>M736/(L736)/F736%</f>
        <v>0.75</v>
      </c>
    </row>
    <row r="737" spans="1:14" ht="15.75">
      <c r="A737" s="64">
        <v>3</v>
      </c>
      <c r="B737" s="71">
        <v>42977</v>
      </c>
      <c r="C737" s="5" t="s">
        <v>20</v>
      </c>
      <c r="D737" s="5" t="s">
        <v>23</v>
      </c>
      <c r="E737" s="5" t="s">
        <v>44</v>
      </c>
      <c r="F737" s="6">
        <v>29560</v>
      </c>
      <c r="G737" s="6">
        <v>29630</v>
      </c>
      <c r="H737" s="6">
        <v>29520</v>
      </c>
      <c r="I737" s="6">
        <v>29480</v>
      </c>
      <c r="J737" s="6">
        <v>29440</v>
      </c>
      <c r="K737" s="6">
        <v>29480</v>
      </c>
      <c r="L737" s="5">
        <v>100</v>
      </c>
      <c r="M737" s="7">
        <f>IF(D737="BUY",(K737-F737)*(L737),(F737-K737)*(L737))</f>
        <v>8000</v>
      </c>
      <c r="N737" s="8">
        <f aca="true" t="shared" si="93" ref="N737:N754">M737/(L737)/F737%</f>
        <v>0.2706359945872801</v>
      </c>
    </row>
    <row r="738" spans="1:14" ht="15.75">
      <c r="A738" s="64">
        <v>4</v>
      </c>
      <c r="B738" s="71">
        <v>42976</v>
      </c>
      <c r="C738" s="5" t="s">
        <v>20</v>
      </c>
      <c r="D738" s="5" t="s">
        <v>21</v>
      </c>
      <c r="E738" s="5" t="s">
        <v>24</v>
      </c>
      <c r="F738" s="6">
        <v>150</v>
      </c>
      <c r="G738" s="6">
        <v>149</v>
      </c>
      <c r="H738" s="6">
        <v>150.5</v>
      </c>
      <c r="I738" s="6">
        <v>151</v>
      </c>
      <c r="J738" s="6">
        <v>151.5</v>
      </c>
      <c r="K738" s="6">
        <v>151.5</v>
      </c>
      <c r="L738" s="5">
        <v>5000</v>
      </c>
      <c r="M738" s="7">
        <f aca="true" t="shared" si="94" ref="M738:M745">IF(D738="BUY",(K738-F738)*(L738),(F738-K738)*(L738))</f>
        <v>7500</v>
      </c>
      <c r="N738" s="8">
        <f t="shared" si="93"/>
        <v>1</v>
      </c>
    </row>
    <row r="739" spans="1:14" ht="15.75">
      <c r="A739" s="64">
        <v>5</v>
      </c>
      <c r="B739" s="71">
        <v>42976</v>
      </c>
      <c r="C739" s="5" t="s">
        <v>20</v>
      </c>
      <c r="D739" s="5" t="s">
        <v>23</v>
      </c>
      <c r="E739" s="5" t="s">
        <v>47</v>
      </c>
      <c r="F739" s="6">
        <v>197.5</v>
      </c>
      <c r="G739" s="6">
        <v>198.5</v>
      </c>
      <c r="H739" s="6">
        <v>197</v>
      </c>
      <c r="I739" s="6">
        <v>196.5</v>
      </c>
      <c r="J739" s="6">
        <v>196</v>
      </c>
      <c r="K739" s="6">
        <v>198.5</v>
      </c>
      <c r="L739" s="5">
        <v>5000</v>
      </c>
      <c r="M739" s="7">
        <f t="shared" si="94"/>
        <v>-5000</v>
      </c>
      <c r="N739" s="8">
        <f t="shared" si="93"/>
        <v>-0.5063291139240506</v>
      </c>
    </row>
    <row r="740" spans="1:14" ht="15.75">
      <c r="A740" s="64">
        <v>6</v>
      </c>
      <c r="B740" s="71">
        <v>42976</v>
      </c>
      <c r="C740" s="5" t="s">
        <v>20</v>
      </c>
      <c r="D740" s="5" t="s">
        <v>21</v>
      </c>
      <c r="E740" s="5" t="s">
        <v>44</v>
      </c>
      <c r="F740" s="6">
        <v>29760</v>
      </c>
      <c r="G740" s="6">
        <v>29690</v>
      </c>
      <c r="H740" s="6">
        <v>29800</v>
      </c>
      <c r="I740" s="6">
        <v>29840</v>
      </c>
      <c r="J740" s="6">
        <v>29880</v>
      </c>
      <c r="K740" s="6">
        <v>29800</v>
      </c>
      <c r="L740" s="5">
        <v>100</v>
      </c>
      <c r="M740" s="7">
        <f t="shared" si="94"/>
        <v>4000</v>
      </c>
      <c r="N740" s="8">
        <f t="shared" si="93"/>
        <v>0.13440860215053763</v>
      </c>
    </row>
    <row r="741" spans="1:14" ht="15.75">
      <c r="A741" s="64">
        <v>7</v>
      </c>
      <c r="B741" s="71">
        <v>42975</v>
      </c>
      <c r="C741" s="5" t="s">
        <v>20</v>
      </c>
      <c r="D741" s="5" t="s">
        <v>23</v>
      </c>
      <c r="E741" s="5" t="s">
        <v>24</v>
      </c>
      <c r="F741" s="6">
        <v>147.2</v>
      </c>
      <c r="G741" s="6">
        <v>148.2</v>
      </c>
      <c r="H741" s="6">
        <v>146.7</v>
      </c>
      <c r="I741" s="6">
        <v>146.2</v>
      </c>
      <c r="J741" s="6">
        <v>145.7</v>
      </c>
      <c r="K741" s="6">
        <v>148.2</v>
      </c>
      <c r="L741" s="5">
        <v>5000</v>
      </c>
      <c r="M741" s="7">
        <f t="shared" si="94"/>
        <v>-5000</v>
      </c>
      <c r="N741" s="8">
        <f t="shared" si="93"/>
        <v>-0.6793478260869565</v>
      </c>
    </row>
    <row r="742" spans="1:14" ht="15.75">
      <c r="A742" s="64">
        <v>8</v>
      </c>
      <c r="B742" s="71">
        <v>42975</v>
      </c>
      <c r="C742" s="5" t="s">
        <v>20</v>
      </c>
      <c r="D742" s="5" t="s">
        <v>21</v>
      </c>
      <c r="E742" s="5" t="s">
        <v>44</v>
      </c>
      <c r="F742" s="6">
        <v>29240</v>
      </c>
      <c r="G742" s="6">
        <v>29170</v>
      </c>
      <c r="H742" s="6">
        <v>29280</v>
      </c>
      <c r="I742" s="6">
        <v>29320</v>
      </c>
      <c r="J742" s="6">
        <v>29360</v>
      </c>
      <c r="K742" s="6">
        <v>29360</v>
      </c>
      <c r="L742" s="5">
        <v>100</v>
      </c>
      <c r="M742" s="7">
        <f t="shared" si="94"/>
        <v>12000</v>
      </c>
      <c r="N742" s="8">
        <f t="shared" si="93"/>
        <v>0.41039671682626544</v>
      </c>
    </row>
    <row r="743" spans="1:14" ht="15.75">
      <c r="A743" s="64">
        <v>9</v>
      </c>
      <c r="B743" s="71">
        <v>42971</v>
      </c>
      <c r="C743" s="5" t="s">
        <v>20</v>
      </c>
      <c r="D743" s="5" t="s">
        <v>23</v>
      </c>
      <c r="E743" s="5" t="s">
        <v>24</v>
      </c>
      <c r="F743" s="6">
        <v>151</v>
      </c>
      <c r="G743" s="6">
        <v>152</v>
      </c>
      <c r="H743" s="6">
        <v>150.5</v>
      </c>
      <c r="I743" s="6">
        <v>150</v>
      </c>
      <c r="J743" s="6">
        <v>149.5</v>
      </c>
      <c r="K743" s="6">
        <v>149.5</v>
      </c>
      <c r="L743" s="5">
        <v>5000</v>
      </c>
      <c r="M743" s="7">
        <f t="shared" si="94"/>
        <v>7500</v>
      </c>
      <c r="N743" s="8">
        <f t="shared" si="93"/>
        <v>0.9933774834437086</v>
      </c>
    </row>
    <row r="744" spans="1:14" ht="15.75">
      <c r="A744" s="64">
        <v>10</v>
      </c>
      <c r="B744" s="71">
        <v>42971</v>
      </c>
      <c r="C744" s="5" t="s">
        <v>20</v>
      </c>
      <c r="D744" s="5" t="s">
        <v>23</v>
      </c>
      <c r="E744" s="5" t="s">
        <v>22</v>
      </c>
      <c r="F744" s="6">
        <v>3100</v>
      </c>
      <c r="G744" s="6">
        <v>3140</v>
      </c>
      <c r="H744" s="6">
        <v>3075</v>
      </c>
      <c r="I744" s="6">
        <v>3050</v>
      </c>
      <c r="J744" s="6">
        <v>3025</v>
      </c>
      <c r="K744" s="6">
        <v>3050</v>
      </c>
      <c r="L744" s="5">
        <v>100</v>
      </c>
      <c r="M744" s="7">
        <f t="shared" si="94"/>
        <v>5000</v>
      </c>
      <c r="N744" s="8">
        <f t="shared" si="93"/>
        <v>1.6129032258064515</v>
      </c>
    </row>
    <row r="745" spans="1:14" ht="15.75">
      <c r="A745" s="64">
        <v>11</v>
      </c>
      <c r="B745" s="71">
        <v>42970</v>
      </c>
      <c r="C745" s="5" t="s">
        <v>20</v>
      </c>
      <c r="D745" s="5" t="s">
        <v>21</v>
      </c>
      <c r="E745" s="5" t="s">
        <v>43</v>
      </c>
      <c r="F745" s="6">
        <v>39050</v>
      </c>
      <c r="G745" s="6">
        <v>38880</v>
      </c>
      <c r="H745" s="6">
        <v>39170</v>
      </c>
      <c r="I745" s="6">
        <v>39290</v>
      </c>
      <c r="J745" s="6">
        <v>39400</v>
      </c>
      <c r="K745" s="6">
        <v>39170</v>
      </c>
      <c r="L745" s="5">
        <v>30</v>
      </c>
      <c r="M745" s="7">
        <f t="shared" si="94"/>
        <v>3600</v>
      </c>
      <c r="N745" s="8">
        <f t="shared" si="93"/>
        <v>0.3072983354673495</v>
      </c>
    </row>
    <row r="746" spans="1:14" ht="15.75">
      <c r="A746" s="64">
        <v>12</v>
      </c>
      <c r="B746" s="71">
        <v>42970</v>
      </c>
      <c r="C746" s="5" t="s">
        <v>20</v>
      </c>
      <c r="D746" s="5" t="s">
        <v>21</v>
      </c>
      <c r="E746" s="5" t="s">
        <v>47</v>
      </c>
      <c r="F746" s="6">
        <v>200</v>
      </c>
      <c r="G746" s="6">
        <v>199</v>
      </c>
      <c r="H746" s="6">
        <v>200.5</v>
      </c>
      <c r="I746" s="6">
        <v>201</v>
      </c>
      <c r="J746" s="6">
        <v>201.5</v>
      </c>
      <c r="K746" s="6">
        <v>201</v>
      </c>
      <c r="L746" s="5">
        <v>5000</v>
      </c>
      <c r="M746" s="7">
        <f aca="true" t="shared" si="95" ref="M746:M757">IF(D746="BUY",(K746-F746)*(L746),(F746-K746)*(L746))</f>
        <v>5000</v>
      </c>
      <c r="N746" s="8">
        <f t="shared" si="93"/>
        <v>0.5</v>
      </c>
    </row>
    <row r="747" spans="1:14" ht="15.75">
      <c r="A747" s="64">
        <v>13</v>
      </c>
      <c r="B747" s="71">
        <v>42969</v>
      </c>
      <c r="C747" s="5" t="s">
        <v>20</v>
      </c>
      <c r="D747" s="5" t="s">
        <v>23</v>
      </c>
      <c r="E747" s="5" t="s">
        <v>43</v>
      </c>
      <c r="F747" s="6">
        <v>38850</v>
      </c>
      <c r="G747" s="6">
        <v>39050</v>
      </c>
      <c r="H747" s="6">
        <v>38730</v>
      </c>
      <c r="I747" s="6">
        <v>38610</v>
      </c>
      <c r="J747" s="6">
        <v>38500</v>
      </c>
      <c r="K747" s="6">
        <v>39050</v>
      </c>
      <c r="L747" s="5">
        <v>30</v>
      </c>
      <c r="M747" s="7">
        <f t="shared" si="95"/>
        <v>-6000</v>
      </c>
      <c r="N747" s="8">
        <f t="shared" si="93"/>
        <v>-0.5148005148005148</v>
      </c>
    </row>
    <row r="748" spans="1:14" ht="15.75">
      <c r="A748" s="64">
        <v>14</v>
      </c>
      <c r="B748" s="71">
        <v>42969</v>
      </c>
      <c r="C748" s="5" t="s">
        <v>20</v>
      </c>
      <c r="D748" s="5" t="s">
        <v>23</v>
      </c>
      <c r="E748" s="5" t="s">
        <v>44</v>
      </c>
      <c r="F748" s="6">
        <v>29140</v>
      </c>
      <c r="G748" s="6">
        <v>29210</v>
      </c>
      <c r="H748" s="6">
        <v>29100</v>
      </c>
      <c r="I748" s="6">
        <v>29060</v>
      </c>
      <c r="J748" s="6">
        <v>29020</v>
      </c>
      <c r="K748" s="6">
        <v>29060</v>
      </c>
      <c r="L748" s="5">
        <v>100</v>
      </c>
      <c r="M748" s="7">
        <f t="shared" si="95"/>
        <v>8000</v>
      </c>
      <c r="N748" s="8">
        <f t="shared" si="93"/>
        <v>0.27453671928620454</v>
      </c>
    </row>
    <row r="749" spans="1:14" ht="15.75">
      <c r="A749" s="64">
        <v>15</v>
      </c>
      <c r="B749" s="71">
        <v>42969</v>
      </c>
      <c r="C749" s="5" t="s">
        <v>20</v>
      </c>
      <c r="D749" s="5" t="s">
        <v>21</v>
      </c>
      <c r="E749" s="5" t="s">
        <v>47</v>
      </c>
      <c r="F749" s="6">
        <v>201</v>
      </c>
      <c r="G749" s="6">
        <v>200</v>
      </c>
      <c r="H749" s="6">
        <v>201.5</v>
      </c>
      <c r="I749" s="6">
        <v>202</v>
      </c>
      <c r="J749" s="6">
        <v>202.5</v>
      </c>
      <c r="K749" s="6">
        <v>202.5</v>
      </c>
      <c r="L749" s="5">
        <v>5000</v>
      </c>
      <c r="M749" s="7">
        <f t="shared" si="95"/>
        <v>7500</v>
      </c>
      <c r="N749" s="8">
        <f t="shared" si="93"/>
        <v>0.746268656716418</v>
      </c>
    </row>
    <row r="750" spans="1:14" ht="15.75">
      <c r="A750" s="64">
        <v>16</v>
      </c>
      <c r="B750" s="71">
        <v>42968</v>
      </c>
      <c r="C750" s="5" t="s">
        <v>20</v>
      </c>
      <c r="D750" s="5" t="s">
        <v>21</v>
      </c>
      <c r="E750" s="5" t="s">
        <v>46</v>
      </c>
      <c r="F750" s="6">
        <v>420.5</v>
      </c>
      <c r="G750" s="6">
        <v>417</v>
      </c>
      <c r="H750" s="6">
        <v>423</v>
      </c>
      <c r="I750" s="6">
        <v>425</v>
      </c>
      <c r="J750" s="6">
        <v>427</v>
      </c>
      <c r="K750" s="6">
        <v>423</v>
      </c>
      <c r="L750" s="5">
        <v>1000</v>
      </c>
      <c r="M750" s="7">
        <f t="shared" si="95"/>
        <v>2500</v>
      </c>
      <c r="N750" s="8">
        <f t="shared" si="93"/>
        <v>0.5945303210463734</v>
      </c>
    </row>
    <row r="751" spans="1:14" ht="15.75">
      <c r="A751" s="64">
        <v>17</v>
      </c>
      <c r="B751" s="71">
        <v>42968</v>
      </c>
      <c r="C751" s="5" t="s">
        <v>20</v>
      </c>
      <c r="D751" s="5" t="s">
        <v>21</v>
      </c>
      <c r="E751" s="5" t="s">
        <v>44</v>
      </c>
      <c r="F751" s="6">
        <v>29160</v>
      </c>
      <c r="G751" s="6">
        <v>29090</v>
      </c>
      <c r="H751" s="6">
        <v>29200</v>
      </c>
      <c r="I751" s="6">
        <v>29240</v>
      </c>
      <c r="J751" s="6">
        <v>29280</v>
      </c>
      <c r="K751" s="6">
        <v>29240</v>
      </c>
      <c r="L751" s="5">
        <v>100</v>
      </c>
      <c r="M751" s="7">
        <f t="shared" si="95"/>
        <v>8000</v>
      </c>
      <c r="N751" s="8">
        <f t="shared" si="93"/>
        <v>0.2743484224965706</v>
      </c>
    </row>
    <row r="752" spans="1:14" ht="15.75">
      <c r="A752" s="64">
        <v>18</v>
      </c>
      <c r="B752" s="71">
        <v>42968</v>
      </c>
      <c r="C752" s="5" t="s">
        <v>20</v>
      </c>
      <c r="D752" s="5" t="s">
        <v>21</v>
      </c>
      <c r="E752" s="5" t="s">
        <v>22</v>
      </c>
      <c r="F752" s="6">
        <v>3112</v>
      </c>
      <c r="G752" s="6">
        <v>3070</v>
      </c>
      <c r="H752" s="6">
        <v>3140</v>
      </c>
      <c r="I752" s="6">
        <v>3165</v>
      </c>
      <c r="J752" s="6">
        <v>3190</v>
      </c>
      <c r="K752" s="6">
        <v>3070</v>
      </c>
      <c r="L752" s="5">
        <v>100</v>
      </c>
      <c r="M752" s="7">
        <f t="shared" si="95"/>
        <v>-4200</v>
      </c>
      <c r="N752" s="8">
        <f t="shared" si="93"/>
        <v>-1.3496143958868894</v>
      </c>
    </row>
    <row r="753" spans="1:14" ht="15.75">
      <c r="A753" s="64">
        <v>19</v>
      </c>
      <c r="B753" s="71">
        <v>42968</v>
      </c>
      <c r="C753" s="5" t="s">
        <v>20</v>
      </c>
      <c r="D753" s="5" t="s">
        <v>23</v>
      </c>
      <c r="E753" s="5" t="s">
        <v>24</v>
      </c>
      <c r="F753" s="6">
        <v>151.5</v>
      </c>
      <c r="G753" s="6">
        <v>152.5</v>
      </c>
      <c r="H753" s="6">
        <v>151</v>
      </c>
      <c r="I753" s="6">
        <v>150.5</v>
      </c>
      <c r="J753" s="6">
        <v>150</v>
      </c>
      <c r="K753" s="6">
        <v>150</v>
      </c>
      <c r="L753" s="5">
        <v>5000</v>
      </c>
      <c r="M753" s="7">
        <f t="shared" si="95"/>
        <v>7500</v>
      </c>
      <c r="N753" s="8">
        <f t="shared" si="93"/>
        <v>0.9900990099009902</v>
      </c>
    </row>
    <row r="754" spans="1:14" ht="15.75">
      <c r="A754" s="64">
        <v>20</v>
      </c>
      <c r="B754" s="71">
        <v>42965</v>
      </c>
      <c r="C754" s="5" t="s">
        <v>20</v>
      </c>
      <c r="D754" s="5" t="s">
        <v>21</v>
      </c>
      <c r="E754" s="5" t="s">
        <v>22</v>
      </c>
      <c r="F754" s="6">
        <v>3035</v>
      </c>
      <c r="G754" s="6">
        <v>2995</v>
      </c>
      <c r="H754" s="6">
        <v>3060</v>
      </c>
      <c r="I754" s="6">
        <v>3085</v>
      </c>
      <c r="J754" s="6">
        <v>3110</v>
      </c>
      <c r="K754" s="6">
        <v>3110</v>
      </c>
      <c r="L754" s="5">
        <v>100</v>
      </c>
      <c r="M754" s="7">
        <f t="shared" si="95"/>
        <v>7500</v>
      </c>
      <c r="N754" s="8">
        <f t="shared" si="93"/>
        <v>2.471169686985173</v>
      </c>
    </row>
    <row r="755" spans="1:14" ht="15.75">
      <c r="A755" s="64">
        <v>21</v>
      </c>
      <c r="B755" s="71">
        <v>42965</v>
      </c>
      <c r="C755" s="5" t="s">
        <v>20</v>
      </c>
      <c r="D755" s="5" t="s">
        <v>21</v>
      </c>
      <c r="E755" s="5" t="s">
        <v>46</v>
      </c>
      <c r="F755" s="6">
        <v>417.5</v>
      </c>
      <c r="G755" s="6">
        <v>413</v>
      </c>
      <c r="H755" s="6">
        <v>420</v>
      </c>
      <c r="I755" s="6">
        <v>422.5</v>
      </c>
      <c r="J755" s="6">
        <v>425</v>
      </c>
      <c r="K755" s="6">
        <v>420</v>
      </c>
      <c r="L755" s="5">
        <v>1000</v>
      </c>
      <c r="M755" s="7">
        <f t="shared" si="95"/>
        <v>2500</v>
      </c>
      <c r="N755" s="8">
        <f aca="true" t="shared" si="96" ref="N755:N778">M755/(L755)/F755%</f>
        <v>0.5988023952095809</v>
      </c>
    </row>
    <row r="756" spans="1:14" ht="15.75">
      <c r="A756" s="64">
        <v>22</v>
      </c>
      <c r="B756" s="71">
        <v>42965</v>
      </c>
      <c r="C756" s="5" t="s">
        <v>20</v>
      </c>
      <c r="D756" s="5" t="s">
        <v>21</v>
      </c>
      <c r="E756" s="5" t="s">
        <v>44</v>
      </c>
      <c r="F756" s="6">
        <v>29260</v>
      </c>
      <c r="G756" s="6">
        <v>29180</v>
      </c>
      <c r="H756" s="6">
        <v>29300</v>
      </c>
      <c r="I756" s="6">
        <v>29340</v>
      </c>
      <c r="J756" s="6">
        <v>29380</v>
      </c>
      <c r="K756" s="6">
        <v>29300</v>
      </c>
      <c r="L756" s="5">
        <v>100</v>
      </c>
      <c r="M756" s="7">
        <f t="shared" si="95"/>
        <v>4000</v>
      </c>
      <c r="N756" s="8">
        <f t="shared" si="96"/>
        <v>0.13670539986329458</v>
      </c>
    </row>
    <row r="757" spans="1:14" ht="15.75">
      <c r="A757" s="64">
        <v>23</v>
      </c>
      <c r="B757" s="71">
        <v>42965</v>
      </c>
      <c r="C757" s="5" t="s">
        <v>20</v>
      </c>
      <c r="D757" s="5" t="s">
        <v>21</v>
      </c>
      <c r="E757" s="5" t="s">
        <v>47</v>
      </c>
      <c r="F757" s="6">
        <v>199.1</v>
      </c>
      <c r="G757" s="6">
        <v>198.2</v>
      </c>
      <c r="H757" s="6">
        <v>199.7</v>
      </c>
      <c r="I757" s="6">
        <v>200.2</v>
      </c>
      <c r="J757" s="6">
        <v>200.7</v>
      </c>
      <c r="K757" s="6">
        <v>200.7</v>
      </c>
      <c r="L757" s="5">
        <v>5000</v>
      </c>
      <c r="M757" s="7">
        <f t="shared" si="95"/>
        <v>7999.999999999972</v>
      </c>
      <c r="N757" s="8">
        <f t="shared" si="96"/>
        <v>0.8036162732295301</v>
      </c>
    </row>
    <row r="758" spans="1:14" ht="15.75">
      <c r="A758" s="64">
        <v>24</v>
      </c>
      <c r="B758" s="71">
        <v>42964</v>
      </c>
      <c r="C758" s="5" t="s">
        <v>20</v>
      </c>
      <c r="D758" s="5" t="s">
        <v>23</v>
      </c>
      <c r="E758" s="5" t="s">
        <v>47</v>
      </c>
      <c r="F758" s="6">
        <v>198.5</v>
      </c>
      <c r="G758" s="6">
        <v>199.5</v>
      </c>
      <c r="H758" s="6">
        <v>198</v>
      </c>
      <c r="I758" s="6">
        <v>197.5</v>
      </c>
      <c r="J758" s="6">
        <v>197</v>
      </c>
      <c r="K758" s="6">
        <v>198</v>
      </c>
      <c r="L758" s="5">
        <v>5000</v>
      </c>
      <c r="M758" s="7">
        <f aca="true" t="shared" si="97" ref="M758:M763">IF(D758="BUY",(K758-F758)*(L758),(F758-K758)*(L758))</f>
        <v>2500</v>
      </c>
      <c r="N758" s="8">
        <f t="shared" si="96"/>
        <v>0.2518891687657431</v>
      </c>
    </row>
    <row r="759" spans="1:14" ht="15.75">
      <c r="A759" s="64">
        <v>25</v>
      </c>
      <c r="B759" s="71">
        <v>42964</v>
      </c>
      <c r="C759" s="5" t="s">
        <v>20</v>
      </c>
      <c r="D759" s="5" t="s">
        <v>21</v>
      </c>
      <c r="E759" s="5" t="s">
        <v>43</v>
      </c>
      <c r="F759" s="6">
        <v>39260</v>
      </c>
      <c r="G759" s="6">
        <v>39050</v>
      </c>
      <c r="H759" s="6">
        <v>39380</v>
      </c>
      <c r="I759" s="6">
        <v>39500</v>
      </c>
      <c r="J759" s="6">
        <v>39620</v>
      </c>
      <c r="K759" s="6">
        <v>39050</v>
      </c>
      <c r="L759" s="5">
        <v>30</v>
      </c>
      <c r="M759" s="7">
        <f t="shared" si="97"/>
        <v>-6300</v>
      </c>
      <c r="N759" s="8">
        <f t="shared" si="96"/>
        <v>-0.5348955680081507</v>
      </c>
    </row>
    <row r="760" spans="1:14" ht="15.75">
      <c r="A760" s="64">
        <v>26</v>
      </c>
      <c r="B760" s="71">
        <v>42963</v>
      </c>
      <c r="C760" s="5" t="s">
        <v>20</v>
      </c>
      <c r="D760" s="5" t="s">
        <v>23</v>
      </c>
      <c r="E760" s="5" t="s">
        <v>22</v>
      </c>
      <c r="F760" s="6">
        <v>3065</v>
      </c>
      <c r="G760" s="6">
        <v>3105</v>
      </c>
      <c r="H760" s="6">
        <v>3040</v>
      </c>
      <c r="I760" s="6">
        <v>3015</v>
      </c>
      <c r="J760" s="6">
        <v>2990</v>
      </c>
      <c r="K760" s="6">
        <v>3015</v>
      </c>
      <c r="L760" s="5">
        <v>100</v>
      </c>
      <c r="M760" s="7">
        <f t="shared" si="97"/>
        <v>5000</v>
      </c>
      <c r="N760" s="8">
        <f t="shared" si="96"/>
        <v>1.6313213703099512</v>
      </c>
    </row>
    <row r="761" spans="1:14" ht="15.75">
      <c r="A761" s="64">
        <v>27</v>
      </c>
      <c r="B761" s="71">
        <v>42963</v>
      </c>
      <c r="C761" s="5" t="s">
        <v>20</v>
      </c>
      <c r="D761" s="5" t="s">
        <v>21</v>
      </c>
      <c r="E761" s="5" t="s">
        <v>47</v>
      </c>
      <c r="F761" s="6">
        <v>191.5</v>
      </c>
      <c r="G761" s="6">
        <v>190.5</v>
      </c>
      <c r="H761" s="6">
        <v>192</v>
      </c>
      <c r="I761" s="6">
        <v>192.5</v>
      </c>
      <c r="J761" s="6">
        <v>193</v>
      </c>
      <c r="K761" s="6">
        <v>193</v>
      </c>
      <c r="L761" s="5">
        <v>5000</v>
      </c>
      <c r="M761" s="7">
        <f t="shared" si="97"/>
        <v>7500</v>
      </c>
      <c r="N761" s="8">
        <f t="shared" si="96"/>
        <v>0.783289817232376</v>
      </c>
    </row>
    <row r="762" spans="1:14" ht="15.75">
      <c r="A762" s="64">
        <v>28</v>
      </c>
      <c r="B762" s="71">
        <v>42961</v>
      </c>
      <c r="C762" s="5" t="s">
        <v>20</v>
      </c>
      <c r="D762" s="5" t="s">
        <v>23</v>
      </c>
      <c r="E762" s="5" t="s">
        <v>44</v>
      </c>
      <c r="F762" s="6">
        <v>29060</v>
      </c>
      <c r="G762" s="6">
        <v>29170</v>
      </c>
      <c r="H762" s="6">
        <v>29020</v>
      </c>
      <c r="I762" s="6">
        <v>28980</v>
      </c>
      <c r="J762" s="6">
        <v>28940</v>
      </c>
      <c r="K762" s="6">
        <v>29020</v>
      </c>
      <c r="L762" s="5">
        <v>100</v>
      </c>
      <c r="M762" s="7">
        <f t="shared" si="97"/>
        <v>4000</v>
      </c>
      <c r="N762" s="8">
        <f t="shared" si="96"/>
        <v>0.13764624913971094</v>
      </c>
    </row>
    <row r="763" spans="1:14" ht="15.75">
      <c r="A763" s="64">
        <v>29</v>
      </c>
      <c r="B763" s="71">
        <v>42961</v>
      </c>
      <c r="C763" s="5" t="s">
        <v>20</v>
      </c>
      <c r="D763" s="5" t="s">
        <v>23</v>
      </c>
      <c r="E763" s="5" t="s">
        <v>47</v>
      </c>
      <c r="F763" s="6">
        <v>185.7</v>
      </c>
      <c r="G763" s="6">
        <v>186.7</v>
      </c>
      <c r="H763" s="6">
        <v>185.2</v>
      </c>
      <c r="I763" s="6">
        <v>184.7</v>
      </c>
      <c r="J763" s="6">
        <v>184.2</v>
      </c>
      <c r="K763" s="6">
        <v>186.7</v>
      </c>
      <c r="L763" s="5">
        <v>5000</v>
      </c>
      <c r="M763" s="7">
        <f t="shared" si="97"/>
        <v>-5000</v>
      </c>
      <c r="N763" s="8">
        <f t="shared" si="96"/>
        <v>-0.5385029617662898</v>
      </c>
    </row>
    <row r="764" spans="1:14" ht="15.75">
      <c r="A764" s="64">
        <v>30</v>
      </c>
      <c r="B764" s="71">
        <v>42961</v>
      </c>
      <c r="C764" s="5" t="s">
        <v>20</v>
      </c>
      <c r="D764" s="5" t="s">
        <v>21</v>
      </c>
      <c r="E764" s="5" t="s">
        <v>56</v>
      </c>
      <c r="F764" s="6">
        <v>1143</v>
      </c>
      <c r="G764" s="6">
        <v>1127</v>
      </c>
      <c r="H764" s="6">
        <v>1151</v>
      </c>
      <c r="I764" s="6">
        <v>1159</v>
      </c>
      <c r="J764" s="6">
        <v>1167</v>
      </c>
      <c r="K764" s="6">
        <v>1151</v>
      </c>
      <c r="L764" s="5">
        <v>360</v>
      </c>
      <c r="M764" s="7">
        <f aca="true" t="shared" si="98" ref="M764:M771">IF(D764="BUY",(K764-F764)*(L764),(F764-K764)*(L764))</f>
        <v>2880</v>
      </c>
      <c r="N764" s="8">
        <f t="shared" si="96"/>
        <v>0.699912510936133</v>
      </c>
    </row>
    <row r="765" spans="1:14" ht="15.75">
      <c r="A765" s="64">
        <v>31</v>
      </c>
      <c r="B765" s="71">
        <v>42958</v>
      </c>
      <c r="C765" s="5" t="s">
        <v>20</v>
      </c>
      <c r="D765" s="5" t="s">
        <v>21</v>
      </c>
      <c r="E765" s="5" t="s">
        <v>44</v>
      </c>
      <c r="F765" s="6">
        <v>29250</v>
      </c>
      <c r="G765" s="6">
        <v>29180</v>
      </c>
      <c r="H765" s="6">
        <v>29290</v>
      </c>
      <c r="I765" s="6">
        <v>29330</v>
      </c>
      <c r="J765" s="6">
        <v>29370</v>
      </c>
      <c r="K765" s="6">
        <v>29180</v>
      </c>
      <c r="L765" s="5">
        <v>100</v>
      </c>
      <c r="M765" s="7">
        <f t="shared" si="98"/>
        <v>-7000</v>
      </c>
      <c r="N765" s="8">
        <f t="shared" si="96"/>
        <v>-0.23931623931623933</v>
      </c>
    </row>
    <row r="766" spans="1:14" ht="15.75">
      <c r="A766" s="64">
        <v>32</v>
      </c>
      <c r="B766" s="71">
        <v>42957</v>
      </c>
      <c r="C766" s="5" t="s">
        <v>20</v>
      </c>
      <c r="D766" s="5" t="s">
        <v>21</v>
      </c>
      <c r="E766" s="5" t="s">
        <v>55</v>
      </c>
      <c r="F766" s="6">
        <v>187</v>
      </c>
      <c r="G766" s="6">
        <v>184</v>
      </c>
      <c r="H766" s="6">
        <v>189</v>
      </c>
      <c r="I766" s="6">
        <v>191</v>
      </c>
      <c r="J766" s="6">
        <v>193</v>
      </c>
      <c r="K766" s="6">
        <v>191</v>
      </c>
      <c r="L766" s="5">
        <v>1250</v>
      </c>
      <c r="M766" s="7">
        <f t="shared" si="98"/>
        <v>5000</v>
      </c>
      <c r="N766" s="8">
        <f t="shared" si="96"/>
        <v>2.13903743315508</v>
      </c>
    </row>
    <row r="767" spans="1:14" ht="15.75">
      <c r="A767" s="64">
        <v>33</v>
      </c>
      <c r="B767" s="71">
        <v>42957</v>
      </c>
      <c r="C767" s="5" t="s">
        <v>20</v>
      </c>
      <c r="D767" s="5" t="s">
        <v>21</v>
      </c>
      <c r="E767" s="5" t="s">
        <v>44</v>
      </c>
      <c r="F767" s="6">
        <v>29030</v>
      </c>
      <c r="G767" s="6">
        <v>28960</v>
      </c>
      <c r="H767" s="6">
        <v>29070</v>
      </c>
      <c r="I767" s="6">
        <v>29110</v>
      </c>
      <c r="J767" s="6">
        <v>29150</v>
      </c>
      <c r="K767" s="6">
        <v>29110</v>
      </c>
      <c r="L767" s="5">
        <v>100</v>
      </c>
      <c r="M767" s="7">
        <f t="shared" si="98"/>
        <v>8000</v>
      </c>
      <c r="N767" s="8">
        <f t="shared" si="96"/>
        <v>0.27557698932139163</v>
      </c>
    </row>
    <row r="768" spans="1:14" ht="15.75">
      <c r="A768" s="64">
        <v>34</v>
      </c>
      <c r="B768" s="71">
        <v>42957</v>
      </c>
      <c r="C768" s="5" t="s">
        <v>20</v>
      </c>
      <c r="D768" s="5" t="s">
        <v>21</v>
      </c>
      <c r="E768" s="5" t="s">
        <v>22</v>
      </c>
      <c r="F768" s="6">
        <v>3190</v>
      </c>
      <c r="G768" s="6">
        <v>3145</v>
      </c>
      <c r="H768" s="6">
        <v>3215</v>
      </c>
      <c r="I768" s="6">
        <v>3240</v>
      </c>
      <c r="J768" s="6">
        <v>3265</v>
      </c>
      <c r="K768" s="6">
        <v>3215</v>
      </c>
      <c r="L768" s="5">
        <v>100</v>
      </c>
      <c r="M768" s="7">
        <f t="shared" si="98"/>
        <v>2500</v>
      </c>
      <c r="N768" s="8">
        <f t="shared" si="96"/>
        <v>0.7836990595611285</v>
      </c>
    </row>
    <row r="769" spans="1:14" ht="15.75">
      <c r="A769" s="64">
        <v>35</v>
      </c>
      <c r="B769" s="71">
        <v>42956</v>
      </c>
      <c r="C769" s="5" t="s">
        <v>20</v>
      </c>
      <c r="D769" s="5" t="s">
        <v>21</v>
      </c>
      <c r="E769" s="5" t="s">
        <v>43</v>
      </c>
      <c r="F769" s="6">
        <v>37800</v>
      </c>
      <c r="G769" s="6">
        <v>37660</v>
      </c>
      <c r="H769" s="6">
        <v>37920</v>
      </c>
      <c r="I769" s="6">
        <v>38040</v>
      </c>
      <c r="J769" s="6">
        <v>38160</v>
      </c>
      <c r="K769" s="6">
        <v>38040</v>
      </c>
      <c r="L769" s="5">
        <v>30</v>
      </c>
      <c r="M769" s="7">
        <f t="shared" si="98"/>
        <v>7200</v>
      </c>
      <c r="N769" s="8">
        <f t="shared" si="96"/>
        <v>0.6349206349206349</v>
      </c>
    </row>
    <row r="770" spans="1:14" ht="15.75">
      <c r="A770" s="64">
        <v>36</v>
      </c>
      <c r="B770" s="71">
        <v>42956</v>
      </c>
      <c r="C770" s="5" t="s">
        <v>20</v>
      </c>
      <c r="D770" s="5" t="s">
        <v>21</v>
      </c>
      <c r="E770" s="5" t="s">
        <v>47</v>
      </c>
      <c r="F770" s="6">
        <v>187.7</v>
      </c>
      <c r="G770" s="6">
        <v>186.7</v>
      </c>
      <c r="H770" s="6">
        <v>188.2</v>
      </c>
      <c r="I770" s="6">
        <v>188.7</v>
      </c>
      <c r="J770" s="6">
        <v>189.2</v>
      </c>
      <c r="K770" s="6">
        <v>189.2</v>
      </c>
      <c r="L770" s="5">
        <v>5000</v>
      </c>
      <c r="M770" s="7">
        <f t="shared" si="98"/>
        <v>7500</v>
      </c>
      <c r="N770" s="8">
        <f t="shared" si="96"/>
        <v>0.7991475759190199</v>
      </c>
    </row>
    <row r="771" spans="1:14" ht="15.75">
      <c r="A771" s="64">
        <v>37</v>
      </c>
      <c r="B771" s="71">
        <v>42955</v>
      </c>
      <c r="C771" s="5" t="s">
        <v>20</v>
      </c>
      <c r="D771" s="5" t="s">
        <v>21</v>
      </c>
      <c r="E771" s="5" t="s">
        <v>43</v>
      </c>
      <c r="F771" s="6">
        <v>37450</v>
      </c>
      <c r="G771" s="6">
        <v>37320</v>
      </c>
      <c r="H771" s="6">
        <v>37570</v>
      </c>
      <c r="I771" s="6">
        <v>37690</v>
      </c>
      <c r="J771" s="6">
        <v>37810</v>
      </c>
      <c r="K771" s="6">
        <v>37570</v>
      </c>
      <c r="L771" s="5">
        <v>30</v>
      </c>
      <c r="M771" s="7">
        <f t="shared" si="98"/>
        <v>3600</v>
      </c>
      <c r="N771" s="8">
        <f t="shared" si="96"/>
        <v>0.3204272363150868</v>
      </c>
    </row>
    <row r="772" spans="1:14" ht="15.75">
      <c r="A772" s="64">
        <v>38</v>
      </c>
      <c r="B772" s="71">
        <v>42955</v>
      </c>
      <c r="C772" s="5" t="s">
        <v>20</v>
      </c>
      <c r="D772" s="5" t="s">
        <v>21</v>
      </c>
      <c r="E772" s="5" t="s">
        <v>22</v>
      </c>
      <c r="F772" s="6">
        <v>3150</v>
      </c>
      <c r="G772" s="6">
        <v>3110</v>
      </c>
      <c r="H772" s="6">
        <v>3175</v>
      </c>
      <c r="I772" s="6">
        <v>3200</v>
      </c>
      <c r="J772" s="6">
        <v>3225</v>
      </c>
      <c r="K772" s="6">
        <v>3175</v>
      </c>
      <c r="L772" s="5">
        <v>100</v>
      </c>
      <c r="M772" s="7">
        <f aca="true" t="shared" si="99" ref="M772:M778">IF(D772="BUY",(K772-F772)*(L772),(F772-K772)*(L772))</f>
        <v>2500</v>
      </c>
      <c r="N772" s="8">
        <f t="shared" si="96"/>
        <v>0.7936507936507936</v>
      </c>
    </row>
    <row r="773" spans="1:14" ht="15.75">
      <c r="A773" s="64">
        <v>39</v>
      </c>
      <c r="B773" s="71">
        <v>42954</v>
      </c>
      <c r="C773" s="5" t="s">
        <v>20</v>
      </c>
      <c r="D773" s="5" t="s">
        <v>21</v>
      </c>
      <c r="E773" s="5" t="s">
        <v>47</v>
      </c>
      <c r="F773" s="6">
        <v>179.6</v>
      </c>
      <c r="G773" s="6">
        <v>178.6</v>
      </c>
      <c r="H773" s="6">
        <v>180.1</v>
      </c>
      <c r="I773" s="6">
        <v>180.6</v>
      </c>
      <c r="J773" s="6">
        <v>181.1</v>
      </c>
      <c r="K773" s="6">
        <v>181.1</v>
      </c>
      <c r="L773" s="5">
        <v>5000</v>
      </c>
      <c r="M773" s="7">
        <f t="shared" si="99"/>
        <v>7500</v>
      </c>
      <c r="N773" s="8">
        <f t="shared" si="96"/>
        <v>0.8351893095768373</v>
      </c>
    </row>
    <row r="774" spans="1:14" ht="15.75">
      <c r="A774" s="64">
        <v>40</v>
      </c>
      <c r="B774" s="71">
        <v>42954</v>
      </c>
      <c r="C774" s="5" t="s">
        <v>20</v>
      </c>
      <c r="D774" s="5" t="s">
        <v>23</v>
      </c>
      <c r="E774" s="5" t="s">
        <v>22</v>
      </c>
      <c r="F774" s="6">
        <v>3150</v>
      </c>
      <c r="G774" s="6">
        <v>3190</v>
      </c>
      <c r="H774" s="6">
        <v>3125</v>
      </c>
      <c r="I774" s="6">
        <v>3100</v>
      </c>
      <c r="J774" s="6">
        <v>3075</v>
      </c>
      <c r="K774" s="6">
        <v>3125</v>
      </c>
      <c r="L774" s="5">
        <v>100</v>
      </c>
      <c r="M774" s="7">
        <f>IF(D774="BUY",(K774-F774)*(L774),(F774-K774)*(L774))</f>
        <v>2500</v>
      </c>
      <c r="N774" s="8">
        <f t="shared" si="96"/>
        <v>0.7936507936507936</v>
      </c>
    </row>
    <row r="775" spans="1:14" ht="15.75">
      <c r="A775" s="64">
        <v>41</v>
      </c>
      <c r="B775" s="71">
        <v>42951</v>
      </c>
      <c r="C775" s="5" t="s">
        <v>20</v>
      </c>
      <c r="D775" s="5" t="s">
        <v>21</v>
      </c>
      <c r="E775" s="5" t="s">
        <v>43</v>
      </c>
      <c r="F775" s="6">
        <v>38200</v>
      </c>
      <c r="G775" s="6">
        <v>37970</v>
      </c>
      <c r="H775" s="6">
        <v>38320</v>
      </c>
      <c r="I775" s="6">
        <v>38440</v>
      </c>
      <c r="J775" s="6">
        <v>38560</v>
      </c>
      <c r="K775" s="6">
        <v>37970</v>
      </c>
      <c r="L775" s="5">
        <v>30</v>
      </c>
      <c r="M775" s="7">
        <f t="shared" si="99"/>
        <v>-6900</v>
      </c>
      <c r="N775" s="8">
        <f t="shared" si="96"/>
        <v>-0.6020942408376964</v>
      </c>
    </row>
    <row r="776" spans="1:14" ht="15.75">
      <c r="A776" s="64">
        <v>42</v>
      </c>
      <c r="B776" s="71">
        <v>42951</v>
      </c>
      <c r="C776" s="5" t="s">
        <v>20</v>
      </c>
      <c r="D776" s="5" t="s">
        <v>21</v>
      </c>
      <c r="E776" s="5" t="s">
        <v>24</v>
      </c>
      <c r="F776" s="6">
        <v>150.3</v>
      </c>
      <c r="G776" s="6">
        <v>149.3</v>
      </c>
      <c r="H776" s="6">
        <v>150.8</v>
      </c>
      <c r="I776" s="6">
        <v>151.2</v>
      </c>
      <c r="J776" s="6">
        <v>151.8</v>
      </c>
      <c r="K776" s="6">
        <v>149.3</v>
      </c>
      <c r="L776" s="5">
        <v>5000</v>
      </c>
      <c r="M776" s="7">
        <f t="shared" si="99"/>
        <v>-5000</v>
      </c>
      <c r="N776" s="8">
        <f t="shared" si="96"/>
        <v>-0.665335994677312</v>
      </c>
    </row>
    <row r="777" spans="1:14" ht="15.75">
      <c r="A777" s="64">
        <v>43</v>
      </c>
      <c r="B777" s="71">
        <v>42950</v>
      </c>
      <c r="C777" s="5" t="s">
        <v>20</v>
      </c>
      <c r="D777" s="5" t="s">
        <v>21</v>
      </c>
      <c r="E777" s="5" t="s">
        <v>22</v>
      </c>
      <c r="F777" s="6">
        <v>3170</v>
      </c>
      <c r="G777" s="6">
        <v>3130</v>
      </c>
      <c r="H777" s="6">
        <v>3195</v>
      </c>
      <c r="I777" s="6">
        <v>3220</v>
      </c>
      <c r="J777" s="6">
        <v>3245</v>
      </c>
      <c r="K777" s="6">
        <v>3130</v>
      </c>
      <c r="L777" s="5">
        <v>100</v>
      </c>
      <c r="M777" s="7">
        <f t="shared" si="99"/>
        <v>-4000</v>
      </c>
      <c r="N777" s="8">
        <f t="shared" si="96"/>
        <v>-1.2618296529968454</v>
      </c>
    </row>
    <row r="778" spans="1:14" ht="15.75">
      <c r="A778" s="64">
        <v>44</v>
      </c>
      <c r="B778" s="71">
        <v>42948</v>
      </c>
      <c r="C778" s="5" t="s">
        <v>20</v>
      </c>
      <c r="D778" s="5" t="s">
        <v>21</v>
      </c>
      <c r="E778" s="5" t="s">
        <v>22</v>
      </c>
      <c r="F778" s="6">
        <v>3230</v>
      </c>
      <c r="G778" s="6">
        <v>3188</v>
      </c>
      <c r="H778" s="6">
        <v>3255</v>
      </c>
      <c r="I778" s="6">
        <v>3280</v>
      </c>
      <c r="J778" s="6">
        <v>3305</v>
      </c>
      <c r="K778" s="6">
        <v>3188</v>
      </c>
      <c r="L778" s="5">
        <v>100</v>
      </c>
      <c r="M778" s="7">
        <f t="shared" si="99"/>
        <v>-4200</v>
      </c>
      <c r="N778" s="8">
        <f t="shared" si="96"/>
        <v>-1.30030959752322</v>
      </c>
    </row>
    <row r="779" spans="1:14" ht="15.75">
      <c r="A779" s="9" t="s">
        <v>25</v>
      </c>
      <c r="B779" s="10"/>
      <c r="C779" s="11"/>
      <c r="D779" s="12"/>
      <c r="E779" s="13"/>
      <c r="F779" s="13"/>
      <c r="G779" s="14"/>
      <c r="H779" s="15"/>
      <c r="I779" s="15"/>
      <c r="J779" s="15"/>
      <c r="K779" s="16"/>
      <c r="L779" s="17"/>
      <c r="N779" s="18"/>
    </row>
    <row r="780" spans="1:12" ht="15.75">
      <c r="A780" s="9" t="s">
        <v>26</v>
      </c>
      <c r="B780" s="19"/>
      <c r="C780" s="11"/>
      <c r="D780" s="12"/>
      <c r="E780" s="13"/>
      <c r="F780" s="13"/>
      <c r="G780" s="14"/>
      <c r="H780" s="13"/>
      <c r="I780" s="13"/>
      <c r="J780" s="13"/>
      <c r="K780" s="16"/>
      <c r="L780" s="17"/>
    </row>
    <row r="781" spans="1:14" ht="15.75">
      <c r="A781" s="9" t="s">
        <v>26</v>
      </c>
      <c r="B781" s="19"/>
      <c r="C781" s="20"/>
      <c r="D781" s="21"/>
      <c r="E781" s="22"/>
      <c r="F781" s="22"/>
      <c r="G781" s="23"/>
      <c r="H781" s="22"/>
      <c r="I781" s="22"/>
      <c r="J781" s="22"/>
      <c r="K781" s="22"/>
      <c r="L781" s="17"/>
      <c r="M781" s="17"/>
      <c r="N781" s="17"/>
    </row>
    <row r="782" spans="1:14" ht="15.75">
      <c r="A782" s="24"/>
      <c r="B782" s="19"/>
      <c r="C782" s="22"/>
      <c r="D782" s="22"/>
      <c r="E782" s="22"/>
      <c r="F782" s="25"/>
      <c r="G782" s="26"/>
      <c r="H782" s="27" t="s">
        <v>27</v>
      </c>
      <c r="I782" s="27"/>
      <c r="J782" s="28"/>
      <c r="K782" s="28"/>
      <c r="L782" s="17"/>
      <c r="M782" s="17"/>
      <c r="N782" s="17"/>
    </row>
    <row r="783" spans="1:12" ht="15.75">
      <c r="A783" s="24"/>
      <c r="B783" s="19"/>
      <c r="C783" s="97" t="s">
        <v>28</v>
      </c>
      <c r="D783" s="97"/>
      <c r="E783" s="29">
        <v>44</v>
      </c>
      <c r="F783" s="30">
        <v>100</v>
      </c>
      <c r="G783" s="31">
        <v>44</v>
      </c>
      <c r="H783" s="32">
        <f>G784/G783%</f>
        <v>75</v>
      </c>
      <c r="I783" s="32"/>
      <c r="J783" s="32"/>
      <c r="L783" s="17"/>
    </row>
    <row r="784" spans="1:14" ht="15.75">
      <c r="A784" s="24"/>
      <c r="B784" s="19"/>
      <c r="C784" s="98" t="s">
        <v>29</v>
      </c>
      <c r="D784" s="98"/>
      <c r="E784" s="33">
        <v>33</v>
      </c>
      <c r="F784" s="34">
        <f>(E784/E783)*100</f>
        <v>75</v>
      </c>
      <c r="G784" s="31">
        <v>33</v>
      </c>
      <c r="H784" s="28"/>
      <c r="I784" s="28"/>
      <c r="J784" s="22"/>
      <c r="K784" s="28"/>
      <c r="M784" s="22" t="s">
        <v>30</v>
      </c>
      <c r="N784" s="22"/>
    </row>
    <row r="785" spans="1:14" ht="15.75">
      <c r="A785" s="35"/>
      <c r="B785" s="19"/>
      <c r="C785" s="98" t="s">
        <v>31</v>
      </c>
      <c r="D785" s="98"/>
      <c r="E785" s="33">
        <v>0</v>
      </c>
      <c r="F785" s="34">
        <f>(E785/E783)*100</f>
        <v>0</v>
      </c>
      <c r="G785" s="36"/>
      <c r="H785" s="31"/>
      <c r="I785" s="31"/>
      <c r="J785" s="22"/>
      <c r="K785" s="28"/>
      <c r="L785" s="17"/>
      <c r="M785" s="20"/>
      <c r="N785" s="20"/>
    </row>
    <row r="786" spans="1:14" ht="15.75">
      <c r="A786" s="35"/>
      <c r="B786" s="19"/>
      <c r="C786" s="98" t="s">
        <v>32</v>
      </c>
      <c r="D786" s="98"/>
      <c r="E786" s="33">
        <v>0</v>
      </c>
      <c r="F786" s="34">
        <f>(E786/E783)*100</f>
        <v>0</v>
      </c>
      <c r="G786" s="36"/>
      <c r="H786" s="31"/>
      <c r="I786" s="31"/>
      <c r="J786" s="22"/>
      <c r="K786" s="28"/>
      <c r="L786" s="17"/>
      <c r="M786" s="17"/>
      <c r="N786" s="17"/>
    </row>
    <row r="787" spans="1:14" ht="15.75">
      <c r="A787" s="35"/>
      <c r="B787" s="19"/>
      <c r="C787" s="98" t="s">
        <v>33</v>
      </c>
      <c r="D787" s="98"/>
      <c r="E787" s="33">
        <v>11</v>
      </c>
      <c r="F787" s="34">
        <f>(E787/E783)*100</f>
        <v>25</v>
      </c>
      <c r="G787" s="36"/>
      <c r="H787" s="22" t="s">
        <v>34</v>
      </c>
      <c r="I787" s="22"/>
      <c r="J787" s="37"/>
      <c r="K787" s="28"/>
      <c r="L787" s="17"/>
      <c r="M787" s="17"/>
      <c r="N787" s="17"/>
    </row>
    <row r="788" spans="1:14" ht="15.75">
      <c r="A788" s="35"/>
      <c r="B788" s="19"/>
      <c r="C788" s="98" t="s">
        <v>35</v>
      </c>
      <c r="D788" s="98"/>
      <c r="E788" s="33">
        <v>0</v>
      </c>
      <c r="F788" s="34">
        <f>(E788/E783)*100</f>
        <v>0</v>
      </c>
      <c r="G788" s="36"/>
      <c r="H788" s="22"/>
      <c r="I788" s="22"/>
      <c r="J788" s="37"/>
      <c r="K788" s="28"/>
      <c r="L788" s="17"/>
      <c r="M788" s="17"/>
      <c r="N788" s="17"/>
    </row>
    <row r="789" spans="1:14" ht="15.75">
      <c r="A789" s="35"/>
      <c r="B789" s="19"/>
      <c r="C789" s="99" t="s">
        <v>36</v>
      </c>
      <c r="D789" s="99"/>
      <c r="E789" s="38"/>
      <c r="F789" s="39">
        <f>(E789/E783)*100</f>
        <v>0</v>
      </c>
      <c r="G789" s="36"/>
      <c r="H789" s="22"/>
      <c r="I789" s="22"/>
      <c r="M789" s="17"/>
      <c r="N789" s="17"/>
    </row>
    <row r="790" spans="1:14" ht="15.75">
      <c r="A790" s="35"/>
      <c r="B790" s="19"/>
      <c r="C790" s="17"/>
      <c r="D790" s="17"/>
      <c r="E790" s="17"/>
      <c r="F790" s="28"/>
      <c r="G790" s="36"/>
      <c r="H790" s="32"/>
      <c r="I790" s="32"/>
      <c r="J790" s="28"/>
      <c r="K790" s="32"/>
      <c r="L790" s="17"/>
      <c r="M790" s="17"/>
      <c r="N790" s="17"/>
    </row>
    <row r="791" spans="1:12" ht="15.75">
      <c r="A791" s="35"/>
      <c r="B791" s="10"/>
      <c r="C791" s="20"/>
      <c r="D791" s="40"/>
      <c r="E791" s="22"/>
      <c r="F791" s="22"/>
      <c r="G791" s="23"/>
      <c r="H791" s="28"/>
      <c r="I791" s="28"/>
      <c r="J791" s="28"/>
      <c r="K791" s="25"/>
      <c r="L791" s="17"/>
    </row>
    <row r="792" spans="1:14" ht="15.75">
      <c r="A792" s="41" t="s">
        <v>37</v>
      </c>
      <c r="B792" s="10"/>
      <c r="C792" s="11"/>
      <c r="D792" s="11"/>
      <c r="E792" s="13"/>
      <c r="F792" s="13"/>
      <c r="G792" s="42"/>
      <c r="H792" s="43"/>
      <c r="I792" s="43"/>
      <c r="J792" s="43"/>
      <c r="K792" s="13"/>
      <c r="L792" s="17"/>
      <c r="M792" s="40"/>
      <c r="N792" s="40"/>
    </row>
    <row r="793" spans="1:14" ht="15.75">
      <c r="A793" s="12" t="s">
        <v>38</v>
      </c>
      <c r="B793" s="10"/>
      <c r="C793" s="44"/>
      <c r="D793" s="45"/>
      <c r="E793" s="46"/>
      <c r="F793" s="43"/>
      <c r="G793" s="42"/>
      <c r="H793" s="43"/>
      <c r="I793" s="43"/>
      <c r="J793" s="43"/>
      <c r="K793" s="13"/>
      <c r="L793" s="17"/>
      <c r="M793" s="24"/>
      <c r="N793" s="24"/>
    </row>
    <row r="794" spans="1:14" ht="15.75">
      <c r="A794" s="12" t="s">
        <v>39</v>
      </c>
      <c r="B794" s="10"/>
      <c r="C794" s="11"/>
      <c r="D794" s="45"/>
      <c r="E794" s="46"/>
      <c r="F794" s="43"/>
      <c r="G794" s="42"/>
      <c r="H794" s="47"/>
      <c r="I794" s="47"/>
      <c r="J794" s="47"/>
      <c r="K794" s="13"/>
      <c r="L794" s="17"/>
      <c r="M794" s="17"/>
      <c r="N794" s="17"/>
    </row>
    <row r="795" spans="1:14" ht="15.75">
      <c r="A795" s="12" t="s">
        <v>40</v>
      </c>
      <c r="B795" s="44"/>
      <c r="C795" s="11"/>
      <c r="D795" s="45"/>
      <c r="E795" s="46"/>
      <c r="F795" s="43"/>
      <c r="G795" s="48"/>
      <c r="H795" s="47"/>
      <c r="I795" s="47"/>
      <c r="J795" s="47"/>
      <c r="K795" s="13"/>
      <c r="L795" s="17"/>
      <c r="M795" s="17"/>
      <c r="N795" s="17"/>
    </row>
    <row r="796" spans="1:14" ht="15.75">
      <c r="A796" s="12" t="s">
        <v>41</v>
      </c>
      <c r="B796" s="35"/>
      <c r="C796" s="11"/>
      <c r="D796" s="49"/>
      <c r="E796" s="43"/>
      <c r="F796" s="43"/>
      <c r="G796" s="48"/>
      <c r="H796" s="47"/>
      <c r="I796" s="47"/>
      <c r="J796" s="47"/>
      <c r="K796" s="43"/>
      <c r="L796" s="17"/>
      <c r="M796" s="17"/>
      <c r="N796" s="17"/>
    </row>
    <row r="798" spans="1:14" ht="15.75">
      <c r="A798" s="93" t="s">
        <v>0</v>
      </c>
      <c r="B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</row>
    <row r="799" spans="1:14" ht="15.75">
      <c r="A799" s="93"/>
      <c r="B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</row>
    <row r="800" spans="1:14" s="50" customFormat="1" ht="15.75">
      <c r="A800" s="93"/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</row>
    <row r="801" spans="1:14" s="51" customFormat="1" ht="15.75">
      <c r="A801" s="94" t="s">
        <v>1</v>
      </c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</row>
    <row r="802" spans="1:14" s="51" customFormat="1" ht="17.25" customHeight="1">
      <c r="A802" s="94" t="s">
        <v>2</v>
      </c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</row>
    <row r="803" spans="1:14" s="51" customFormat="1" ht="15.75" customHeight="1">
      <c r="A803" s="95" t="s">
        <v>3</v>
      </c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</row>
    <row r="804" spans="1:14" s="5" customFormat="1" ht="15.75">
      <c r="A804" s="52"/>
      <c r="B804" s="53"/>
      <c r="C804" s="53"/>
      <c r="D804" s="53"/>
      <c r="E804" s="54"/>
      <c r="F804" s="55"/>
      <c r="G804" s="56"/>
      <c r="H804" s="55"/>
      <c r="I804" s="55"/>
      <c r="J804" s="55"/>
      <c r="K804" s="55"/>
      <c r="L804" s="54"/>
      <c r="M804" s="54"/>
      <c r="N804" s="57"/>
    </row>
    <row r="805" spans="1:14" s="5" customFormat="1" ht="15.75">
      <c r="A805" s="96" t="s">
        <v>42</v>
      </c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</row>
    <row r="806" spans="1:14" s="5" customFormat="1" ht="15.75">
      <c r="A806" s="96" t="s">
        <v>5</v>
      </c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</row>
    <row r="807" spans="1:14" s="5" customFormat="1" ht="16.5" customHeight="1">
      <c r="A807" s="91" t="s">
        <v>6</v>
      </c>
      <c r="B807" s="88" t="s">
        <v>7</v>
      </c>
      <c r="C807" s="88" t="s">
        <v>8</v>
      </c>
      <c r="D807" s="91" t="s">
        <v>9</v>
      </c>
      <c r="E807" s="91" t="s">
        <v>10</v>
      </c>
      <c r="F807" s="88" t="s">
        <v>11</v>
      </c>
      <c r="G807" s="88" t="s">
        <v>12</v>
      </c>
      <c r="H807" s="88" t="s">
        <v>13</v>
      </c>
      <c r="I807" s="88" t="s">
        <v>14</v>
      </c>
      <c r="J807" s="88" t="s">
        <v>15</v>
      </c>
      <c r="K807" s="90" t="s">
        <v>16</v>
      </c>
      <c r="L807" s="88" t="s">
        <v>17</v>
      </c>
      <c r="M807" s="88" t="s">
        <v>18</v>
      </c>
      <c r="N807" s="88" t="s">
        <v>19</v>
      </c>
    </row>
    <row r="808" spans="1:14" s="5" customFormat="1" ht="15.75">
      <c r="A808" s="92"/>
      <c r="B808" s="102"/>
      <c r="C808" s="102"/>
      <c r="D808" s="92"/>
      <c r="E808" s="92"/>
      <c r="F808" s="102"/>
      <c r="G808" s="102"/>
      <c r="H808" s="102"/>
      <c r="I808" s="102"/>
      <c r="J808" s="102"/>
      <c r="K808" s="103"/>
      <c r="L808" s="102"/>
      <c r="M808" s="102"/>
      <c r="N808" s="102"/>
    </row>
    <row r="809" spans="1:15" s="5" customFormat="1" ht="15.75">
      <c r="A809" s="64">
        <v>1</v>
      </c>
      <c r="B809" s="65">
        <v>42947</v>
      </c>
      <c r="C809" s="66" t="s">
        <v>20</v>
      </c>
      <c r="D809" s="66" t="s">
        <v>21</v>
      </c>
      <c r="E809" s="66" t="s">
        <v>43</v>
      </c>
      <c r="F809" s="67">
        <v>38550</v>
      </c>
      <c r="G809" s="67">
        <v>38350</v>
      </c>
      <c r="H809" s="67">
        <v>38650</v>
      </c>
      <c r="I809" s="67">
        <v>38750</v>
      </c>
      <c r="J809" s="67">
        <v>38850</v>
      </c>
      <c r="K809" s="67">
        <v>38750</v>
      </c>
      <c r="L809" s="66">
        <v>30</v>
      </c>
      <c r="M809" s="68">
        <f aca="true" t="shared" si="100" ref="M809:M850">IF(D809="BUY",(K809-F809)*(L809),(F809-K809)*(L809))</f>
        <v>6000</v>
      </c>
      <c r="N809" s="69">
        <f>M809/(L809)/F809%</f>
        <v>0.5188067444876784</v>
      </c>
      <c r="O809" s="63"/>
    </row>
    <row r="810" spans="1:15" s="5" customFormat="1" ht="15.75" customHeight="1">
      <c r="A810" s="64">
        <v>2</v>
      </c>
      <c r="B810" s="65">
        <v>42947</v>
      </c>
      <c r="C810" s="66" t="s">
        <v>20</v>
      </c>
      <c r="D810" s="66" t="s">
        <v>23</v>
      </c>
      <c r="E810" s="66" t="s">
        <v>44</v>
      </c>
      <c r="F810" s="67">
        <v>28500</v>
      </c>
      <c r="G810" s="67">
        <v>28570</v>
      </c>
      <c r="H810" s="67">
        <v>28460</v>
      </c>
      <c r="I810" s="67">
        <v>28420</v>
      </c>
      <c r="J810" s="67">
        <v>28380</v>
      </c>
      <c r="K810" s="67">
        <v>28570</v>
      </c>
      <c r="L810" s="66">
        <v>100</v>
      </c>
      <c r="M810" s="68">
        <f t="shared" si="100"/>
        <v>-7000</v>
      </c>
      <c r="N810" s="69">
        <f aca="true" t="shared" si="101" ref="N810:N850">M810/(L810)/F810%</f>
        <v>-0.24561403508771928</v>
      </c>
      <c r="O810" s="63"/>
    </row>
    <row r="811" spans="1:15" s="5" customFormat="1" ht="15.75">
      <c r="A811" s="64">
        <v>3</v>
      </c>
      <c r="B811" s="65">
        <v>42947</v>
      </c>
      <c r="C811" s="66" t="s">
        <v>20</v>
      </c>
      <c r="D811" s="66" t="s">
        <v>21</v>
      </c>
      <c r="E811" s="66" t="s">
        <v>22</v>
      </c>
      <c r="F811" s="67">
        <v>3200</v>
      </c>
      <c r="G811" s="67">
        <v>3160</v>
      </c>
      <c r="H811" s="67">
        <v>3225</v>
      </c>
      <c r="I811" s="67">
        <v>3250</v>
      </c>
      <c r="J811" s="67">
        <v>3275</v>
      </c>
      <c r="K811" s="67">
        <v>3225</v>
      </c>
      <c r="L811" s="66">
        <v>100</v>
      </c>
      <c r="M811" s="68">
        <f t="shared" si="100"/>
        <v>2500</v>
      </c>
      <c r="N811" s="69">
        <f t="shared" si="101"/>
        <v>0.78125</v>
      </c>
      <c r="O811" s="63"/>
    </row>
    <row r="812" spans="1:15" s="5" customFormat="1" ht="15.75">
      <c r="A812" s="64">
        <v>4</v>
      </c>
      <c r="B812" s="65">
        <v>42944</v>
      </c>
      <c r="C812" s="66" t="s">
        <v>20</v>
      </c>
      <c r="D812" s="66" t="s">
        <v>21</v>
      </c>
      <c r="E812" s="66" t="s">
        <v>22</v>
      </c>
      <c r="F812" s="67">
        <v>3150</v>
      </c>
      <c r="G812" s="67">
        <v>3100</v>
      </c>
      <c r="H812" s="67">
        <v>3180</v>
      </c>
      <c r="I812" s="67">
        <v>3205</v>
      </c>
      <c r="J812" s="67">
        <v>3230</v>
      </c>
      <c r="K812" s="67">
        <v>3205</v>
      </c>
      <c r="L812" s="66">
        <v>100</v>
      </c>
      <c r="M812" s="68">
        <f t="shared" si="100"/>
        <v>5500</v>
      </c>
      <c r="N812" s="69">
        <f t="shared" si="101"/>
        <v>1.746031746031746</v>
      </c>
      <c r="O812" s="63"/>
    </row>
    <row r="813" spans="1:15" s="5" customFormat="1" ht="15.75">
      <c r="A813" s="64">
        <v>5</v>
      </c>
      <c r="B813" s="65">
        <v>42943</v>
      </c>
      <c r="C813" s="66" t="s">
        <v>20</v>
      </c>
      <c r="D813" s="66" t="s">
        <v>21</v>
      </c>
      <c r="E813" s="66" t="s">
        <v>44</v>
      </c>
      <c r="F813" s="67">
        <v>28560</v>
      </c>
      <c r="G813" s="67">
        <v>28480</v>
      </c>
      <c r="H813" s="67">
        <v>28600</v>
      </c>
      <c r="I813" s="67">
        <v>28640</v>
      </c>
      <c r="J813" s="67">
        <v>28680</v>
      </c>
      <c r="K813" s="67">
        <v>28480</v>
      </c>
      <c r="L813" s="66">
        <v>100</v>
      </c>
      <c r="M813" s="68">
        <f t="shared" si="100"/>
        <v>-8000</v>
      </c>
      <c r="N813" s="69">
        <f t="shared" si="101"/>
        <v>-0.2801120448179272</v>
      </c>
      <c r="O813" s="63"/>
    </row>
    <row r="814" spans="1:15" s="5" customFormat="1" ht="15.75">
      <c r="A814" s="64">
        <v>6</v>
      </c>
      <c r="B814" s="65">
        <v>42943</v>
      </c>
      <c r="C814" s="66" t="s">
        <v>20</v>
      </c>
      <c r="D814" s="66" t="s">
        <v>21</v>
      </c>
      <c r="E814" s="66" t="s">
        <v>45</v>
      </c>
      <c r="F814" s="67">
        <v>650</v>
      </c>
      <c r="G814" s="67">
        <v>635</v>
      </c>
      <c r="H814" s="67">
        <v>658</v>
      </c>
      <c r="I814" s="67">
        <v>666</v>
      </c>
      <c r="J814" s="67">
        <v>674</v>
      </c>
      <c r="K814" s="67">
        <v>658</v>
      </c>
      <c r="L814" s="66">
        <v>250</v>
      </c>
      <c r="M814" s="68">
        <f t="shared" si="100"/>
        <v>2000</v>
      </c>
      <c r="N814" s="69">
        <f t="shared" si="101"/>
        <v>1.2307692307692308</v>
      </c>
      <c r="O814" s="63"/>
    </row>
    <row r="815" spans="1:15" s="5" customFormat="1" ht="15.75">
      <c r="A815" s="64">
        <v>7</v>
      </c>
      <c r="B815" s="65">
        <v>42943</v>
      </c>
      <c r="C815" s="66" t="s">
        <v>20</v>
      </c>
      <c r="D815" s="66" t="s">
        <v>21</v>
      </c>
      <c r="E815" s="66" t="s">
        <v>22</v>
      </c>
      <c r="F815" s="67">
        <v>3140</v>
      </c>
      <c r="G815" s="67">
        <v>3095</v>
      </c>
      <c r="H815" s="67">
        <v>3165</v>
      </c>
      <c r="I815" s="67">
        <v>3190</v>
      </c>
      <c r="J815" s="67">
        <v>3215</v>
      </c>
      <c r="K815" s="67">
        <v>3165</v>
      </c>
      <c r="L815" s="66">
        <v>100</v>
      </c>
      <c r="M815" s="68">
        <f t="shared" si="100"/>
        <v>2500</v>
      </c>
      <c r="N815" s="69">
        <f t="shared" si="101"/>
        <v>0.7961783439490446</v>
      </c>
      <c r="O815" s="63"/>
    </row>
    <row r="816" spans="1:15" s="5" customFormat="1" ht="15.75">
      <c r="A816" s="64">
        <v>8</v>
      </c>
      <c r="B816" s="65">
        <v>42942</v>
      </c>
      <c r="C816" s="66" t="s">
        <v>20</v>
      </c>
      <c r="D816" s="66" t="s">
        <v>23</v>
      </c>
      <c r="E816" s="66" t="s">
        <v>44</v>
      </c>
      <c r="F816" s="67">
        <v>28350</v>
      </c>
      <c r="G816" s="67">
        <v>28420</v>
      </c>
      <c r="H816" s="67">
        <v>28310</v>
      </c>
      <c r="I816" s="67">
        <v>28270</v>
      </c>
      <c r="J816" s="67">
        <v>28230</v>
      </c>
      <c r="K816" s="67">
        <v>28310</v>
      </c>
      <c r="L816" s="66">
        <v>100</v>
      </c>
      <c r="M816" s="68">
        <f t="shared" si="100"/>
        <v>4000</v>
      </c>
      <c r="N816" s="69">
        <f t="shared" si="101"/>
        <v>0.14109347442680775</v>
      </c>
      <c r="O816" s="63"/>
    </row>
    <row r="817" spans="1:15" s="5" customFormat="1" ht="15.75">
      <c r="A817" s="64">
        <v>9</v>
      </c>
      <c r="B817" s="65">
        <v>42942</v>
      </c>
      <c r="C817" s="66" t="s">
        <v>20</v>
      </c>
      <c r="D817" s="66" t="s">
        <v>21</v>
      </c>
      <c r="E817" s="66" t="s">
        <v>46</v>
      </c>
      <c r="F817" s="67">
        <v>411.6</v>
      </c>
      <c r="G817" s="67">
        <v>407</v>
      </c>
      <c r="H817" s="67">
        <v>414</v>
      </c>
      <c r="I817" s="67">
        <v>416.5</v>
      </c>
      <c r="J817" s="67">
        <v>419</v>
      </c>
      <c r="K817" s="67">
        <v>414</v>
      </c>
      <c r="L817" s="66">
        <v>1000</v>
      </c>
      <c r="M817" s="68">
        <f t="shared" si="100"/>
        <v>2399.9999999999773</v>
      </c>
      <c r="N817" s="69">
        <f t="shared" si="101"/>
        <v>0.5830903790087407</v>
      </c>
      <c r="O817" s="63"/>
    </row>
    <row r="818" spans="1:15" s="5" customFormat="1" ht="15.75">
      <c r="A818" s="64">
        <v>10</v>
      </c>
      <c r="B818" s="65">
        <v>42941</v>
      </c>
      <c r="C818" s="66" t="s">
        <v>20</v>
      </c>
      <c r="D818" s="66" t="s">
        <v>23</v>
      </c>
      <c r="E818" s="66" t="s">
        <v>44</v>
      </c>
      <c r="F818" s="67">
        <v>28500</v>
      </c>
      <c r="G818" s="67">
        <v>28570</v>
      </c>
      <c r="H818" s="67">
        <v>28460</v>
      </c>
      <c r="I818" s="67">
        <v>28420</v>
      </c>
      <c r="J818" s="67">
        <v>28380</v>
      </c>
      <c r="K818" s="67">
        <v>28420</v>
      </c>
      <c r="L818" s="66">
        <v>100</v>
      </c>
      <c r="M818" s="68">
        <f t="shared" si="100"/>
        <v>8000</v>
      </c>
      <c r="N818" s="69">
        <f t="shared" si="101"/>
        <v>0.2807017543859649</v>
      </c>
      <c r="O818" s="63"/>
    </row>
    <row r="819" spans="1:15" s="5" customFormat="1" ht="15.75">
      <c r="A819" s="64">
        <v>11</v>
      </c>
      <c r="B819" s="65">
        <v>42941</v>
      </c>
      <c r="C819" s="66" t="s">
        <v>20</v>
      </c>
      <c r="D819" s="66" t="s">
        <v>21</v>
      </c>
      <c r="E819" s="66" t="s">
        <v>47</v>
      </c>
      <c r="F819" s="67">
        <v>181.5</v>
      </c>
      <c r="G819" s="67">
        <v>180.5</v>
      </c>
      <c r="H819" s="67">
        <v>182</v>
      </c>
      <c r="I819" s="67">
        <v>182.5</v>
      </c>
      <c r="J819" s="67">
        <v>183</v>
      </c>
      <c r="K819" s="67">
        <v>182.5</v>
      </c>
      <c r="L819" s="66">
        <v>5000</v>
      </c>
      <c r="M819" s="68">
        <f t="shared" si="100"/>
        <v>5000</v>
      </c>
      <c r="N819" s="69">
        <f t="shared" si="101"/>
        <v>0.5509641873278237</v>
      </c>
      <c r="O819" s="63"/>
    </row>
    <row r="820" spans="1:15" s="5" customFormat="1" ht="15.75">
      <c r="A820" s="64">
        <v>12</v>
      </c>
      <c r="B820" s="65">
        <v>42940</v>
      </c>
      <c r="C820" s="66" t="s">
        <v>20</v>
      </c>
      <c r="D820" s="66" t="s">
        <v>21</v>
      </c>
      <c r="E820" s="66" t="s">
        <v>22</v>
      </c>
      <c r="F820" s="67">
        <v>2980</v>
      </c>
      <c r="G820" s="67">
        <v>2935</v>
      </c>
      <c r="H820" s="67">
        <v>3005</v>
      </c>
      <c r="I820" s="67">
        <v>3030</v>
      </c>
      <c r="J820" s="67">
        <v>3055</v>
      </c>
      <c r="K820" s="67">
        <v>3030</v>
      </c>
      <c r="L820" s="66">
        <v>100</v>
      </c>
      <c r="M820" s="68">
        <f t="shared" si="100"/>
        <v>5000</v>
      </c>
      <c r="N820" s="69">
        <f t="shared" si="101"/>
        <v>1.6778523489932886</v>
      </c>
      <c r="O820" s="63"/>
    </row>
    <row r="821" spans="1:15" s="5" customFormat="1" ht="15.75">
      <c r="A821" s="64">
        <v>13</v>
      </c>
      <c r="B821" s="65">
        <v>42940</v>
      </c>
      <c r="C821" s="66" t="s">
        <v>20</v>
      </c>
      <c r="D821" s="66" t="s">
        <v>21</v>
      </c>
      <c r="E821" s="66" t="s">
        <v>44</v>
      </c>
      <c r="F821" s="67">
        <v>28600</v>
      </c>
      <c r="G821" s="67">
        <v>28530</v>
      </c>
      <c r="H821" s="67">
        <v>28640</v>
      </c>
      <c r="I821" s="67">
        <v>28680</v>
      </c>
      <c r="J821" s="67">
        <v>28720</v>
      </c>
      <c r="K821" s="67">
        <v>28530</v>
      </c>
      <c r="L821" s="66">
        <v>100</v>
      </c>
      <c r="M821" s="68">
        <f t="shared" si="100"/>
        <v>-7000</v>
      </c>
      <c r="N821" s="69">
        <f t="shared" si="101"/>
        <v>-0.24475524475524477</v>
      </c>
      <c r="O821" s="63"/>
    </row>
    <row r="822" spans="1:15" s="5" customFormat="1" ht="15.75">
      <c r="A822" s="64">
        <v>14</v>
      </c>
      <c r="B822" s="65">
        <v>42940</v>
      </c>
      <c r="C822" s="66" t="s">
        <v>20</v>
      </c>
      <c r="D822" s="66" t="s">
        <v>21</v>
      </c>
      <c r="E822" s="66" t="s">
        <v>43</v>
      </c>
      <c r="F822" s="67">
        <v>38200</v>
      </c>
      <c r="G822" s="67">
        <v>38000</v>
      </c>
      <c r="H822" s="67">
        <v>38300</v>
      </c>
      <c r="I822" s="67">
        <v>38400</v>
      </c>
      <c r="J822" s="67">
        <v>38500</v>
      </c>
      <c r="K822" s="67">
        <v>38300</v>
      </c>
      <c r="L822" s="66">
        <v>30</v>
      </c>
      <c r="M822" s="68">
        <f t="shared" si="100"/>
        <v>3000</v>
      </c>
      <c r="N822" s="69">
        <f t="shared" si="101"/>
        <v>0.2617801047120419</v>
      </c>
      <c r="O822" s="63"/>
    </row>
    <row r="823" spans="1:15" s="5" customFormat="1" ht="15.75">
      <c r="A823" s="64">
        <v>15</v>
      </c>
      <c r="B823" s="65">
        <v>42937</v>
      </c>
      <c r="C823" s="66" t="s">
        <v>20</v>
      </c>
      <c r="D823" s="66" t="s">
        <v>21</v>
      </c>
      <c r="E823" s="66" t="s">
        <v>47</v>
      </c>
      <c r="F823" s="67">
        <v>176.8</v>
      </c>
      <c r="G823" s="67">
        <v>175.8</v>
      </c>
      <c r="H823" s="67">
        <v>177.3</v>
      </c>
      <c r="I823" s="67">
        <v>177.8</v>
      </c>
      <c r="J823" s="67">
        <v>178.3</v>
      </c>
      <c r="K823" s="67">
        <v>177.8</v>
      </c>
      <c r="L823" s="66">
        <v>5000</v>
      </c>
      <c r="M823" s="68">
        <f t="shared" si="100"/>
        <v>5000</v>
      </c>
      <c r="N823" s="69">
        <f t="shared" si="101"/>
        <v>0.5656108597285068</v>
      </c>
      <c r="O823" s="63"/>
    </row>
    <row r="824" spans="1:15" s="5" customFormat="1" ht="15.75">
      <c r="A824" s="64">
        <v>16</v>
      </c>
      <c r="B824" s="65">
        <v>42937</v>
      </c>
      <c r="C824" s="66" t="s">
        <v>20</v>
      </c>
      <c r="D824" s="66" t="s">
        <v>21</v>
      </c>
      <c r="E824" s="66" t="s">
        <v>44</v>
      </c>
      <c r="F824" s="67">
        <v>28316</v>
      </c>
      <c r="G824" s="67">
        <v>28255</v>
      </c>
      <c r="H824" s="67">
        <v>28355</v>
      </c>
      <c r="I824" s="67">
        <v>28395</v>
      </c>
      <c r="J824" s="67">
        <v>28435</v>
      </c>
      <c r="K824" s="67">
        <v>28395</v>
      </c>
      <c r="L824" s="66">
        <v>100</v>
      </c>
      <c r="M824" s="68">
        <f t="shared" si="100"/>
        <v>7900</v>
      </c>
      <c r="N824" s="69">
        <f t="shared" si="101"/>
        <v>0.2789942082215002</v>
      </c>
      <c r="O824" s="63"/>
    </row>
    <row r="825" spans="1:15" s="5" customFormat="1" ht="15.75">
      <c r="A825" s="64">
        <v>17</v>
      </c>
      <c r="B825" s="65">
        <v>42936</v>
      </c>
      <c r="C825" s="66" t="s">
        <v>20</v>
      </c>
      <c r="D825" s="66" t="s">
        <v>21</v>
      </c>
      <c r="E825" s="66" t="s">
        <v>22</v>
      </c>
      <c r="F825" s="67">
        <v>3060</v>
      </c>
      <c r="G825" s="67">
        <v>3020</v>
      </c>
      <c r="H825" s="67">
        <v>3085</v>
      </c>
      <c r="I825" s="67">
        <v>3110</v>
      </c>
      <c r="J825" s="67">
        <v>3135</v>
      </c>
      <c r="K825" s="67">
        <v>3020</v>
      </c>
      <c r="L825" s="66">
        <v>100</v>
      </c>
      <c r="M825" s="68">
        <f t="shared" si="100"/>
        <v>-4000</v>
      </c>
      <c r="N825" s="69">
        <f t="shared" si="101"/>
        <v>-1.3071895424836601</v>
      </c>
      <c r="O825" s="63"/>
    </row>
    <row r="826" spans="1:15" s="5" customFormat="1" ht="15.75">
      <c r="A826" s="64">
        <v>18</v>
      </c>
      <c r="B826" s="65">
        <v>42935</v>
      </c>
      <c r="C826" s="66" t="s">
        <v>20</v>
      </c>
      <c r="D826" s="66" t="s">
        <v>23</v>
      </c>
      <c r="E826" s="66" t="s">
        <v>24</v>
      </c>
      <c r="F826" s="67">
        <v>143.85</v>
      </c>
      <c r="G826" s="67">
        <v>144.8</v>
      </c>
      <c r="H826" s="67">
        <v>143.3</v>
      </c>
      <c r="I826" s="67">
        <v>142.8</v>
      </c>
      <c r="J826" s="67">
        <v>142.3</v>
      </c>
      <c r="K826" s="67">
        <v>142.8</v>
      </c>
      <c r="L826" s="66">
        <v>5000</v>
      </c>
      <c r="M826" s="68">
        <f t="shared" si="100"/>
        <v>5249.9999999999145</v>
      </c>
      <c r="N826" s="69">
        <f t="shared" si="101"/>
        <v>0.7299270072992583</v>
      </c>
      <c r="O826" s="63"/>
    </row>
    <row r="827" spans="1:15" s="5" customFormat="1" ht="15.75">
      <c r="A827" s="64">
        <v>19</v>
      </c>
      <c r="B827" s="65">
        <v>42934</v>
      </c>
      <c r="C827" s="66" t="s">
        <v>20</v>
      </c>
      <c r="D827" s="66" t="s">
        <v>23</v>
      </c>
      <c r="E827" s="66" t="s">
        <v>47</v>
      </c>
      <c r="F827" s="67">
        <v>178.9</v>
      </c>
      <c r="G827" s="67">
        <v>179.8</v>
      </c>
      <c r="H827" s="67">
        <v>178.3</v>
      </c>
      <c r="I827" s="67">
        <v>177.8</v>
      </c>
      <c r="J827" s="67">
        <v>177.3</v>
      </c>
      <c r="K827" s="67">
        <v>178.3</v>
      </c>
      <c r="L827" s="66">
        <v>5000</v>
      </c>
      <c r="M827" s="68">
        <f t="shared" si="100"/>
        <v>2999.999999999972</v>
      </c>
      <c r="N827" s="69">
        <f t="shared" si="101"/>
        <v>0.3353828954723277</v>
      </c>
      <c r="O827" s="63"/>
    </row>
    <row r="828" spans="1:15" s="5" customFormat="1" ht="15.75">
      <c r="A828" s="64">
        <v>20</v>
      </c>
      <c r="B828" s="65">
        <v>42934</v>
      </c>
      <c r="C828" s="66" t="s">
        <v>20</v>
      </c>
      <c r="D828" s="66" t="s">
        <v>21</v>
      </c>
      <c r="E828" s="66" t="s">
        <v>44</v>
      </c>
      <c r="F828" s="67">
        <v>28200</v>
      </c>
      <c r="G828" s="67">
        <v>28130</v>
      </c>
      <c r="H828" s="67">
        <v>28250</v>
      </c>
      <c r="I828" s="67">
        <v>28290</v>
      </c>
      <c r="J828" s="67">
        <v>28330</v>
      </c>
      <c r="K828" s="67">
        <v>28290</v>
      </c>
      <c r="L828" s="66">
        <v>100</v>
      </c>
      <c r="M828" s="68">
        <f t="shared" si="100"/>
        <v>9000</v>
      </c>
      <c r="N828" s="69">
        <f t="shared" si="101"/>
        <v>0.3191489361702128</v>
      </c>
      <c r="O828" s="63"/>
    </row>
    <row r="829" spans="1:15" s="5" customFormat="1" ht="15.75">
      <c r="A829" s="64">
        <v>21</v>
      </c>
      <c r="B829" s="65">
        <v>42934</v>
      </c>
      <c r="C829" s="66" t="s">
        <v>20</v>
      </c>
      <c r="D829" s="66" t="s">
        <v>21</v>
      </c>
      <c r="E829" s="66" t="s">
        <v>22</v>
      </c>
      <c r="F829" s="67">
        <v>3000</v>
      </c>
      <c r="G829" s="67">
        <v>2960</v>
      </c>
      <c r="H829" s="67">
        <v>3025</v>
      </c>
      <c r="I829" s="67">
        <v>3050</v>
      </c>
      <c r="J829" s="67">
        <v>3075</v>
      </c>
      <c r="K829" s="67">
        <v>3050</v>
      </c>
      <c r="L829" s="66">
        <v>100</v>
      </c>
      <c r="M829" s="68">
        <f t="shared" si="100"/>
        <v>5000</v>
      </c>
      <c r="N829" s="69">
        <f t="shared" si="101"/>
        <v>1.6666666666666667</v>
      </c>
      <c r="O829" s="63"/>
    </row>
    <row r="830" spans="1:15" s="5" customFormat="1" ht="15.75">
      <c r="A830" s="64">
        <v>22</v>
      </c>
      <c r="B830" s="65">
        <v>42933</v>
      </c>
      <c r="C830" s="66" t="s">
        <v>20</v>
      </c>
      <c r="D830" s="66" t="s">
        <v>21</v>
      </c>
      <c r="E830" s="66" t="s">
        <v>44</v>
      </c>
      <c r="F830" s="67">
        <v>28080</v>
      </c>
      <c r="G830" s="67">
        <v>28000</v>
      </c>
      <c r="H830" s="67">
        <v>28120</v>
      </c>
      <c r="I830" s="67">
        <v>28160</v>
      </c>
      <c r="J830" s="67">
        <v>28200</v>
      </c>
      <c r="K830" s="67">
        <v>28160</v>
      </c>
      <c r="L830" s="66">
        <v>100</v>
      </c>
      <c r="M830" s="68">
        <f t="shared" si="100"/>
        <v>8000</v>
      </c>
      <c r="N830" s="69">
        <f t="shared" si="101"/>
        <v>0.2849002849002849</v>
      </c>
      <c r="O830" s="63"/>
    </row>
    <row r="831" spans="1:15" s="5" customFormat="1" ht="15.75">
      <c r="A831" s="64">
        <v>23</v>
      </c>
      <c r="B831" s="65">
        <v>42930</v>
      </c>
      <c r="C831" s="66" t="s">
        <v>20</v>
      </c>
      <c r="D831" s="66" t="s">
        <v>23</v>
      </c>
      <c r="E831" s="66" t="s">
        <v>47</v>
      </c>
      <c r="F831" s="67">
        <v>178.7</v>
      </c>
      <c r="G831" s="67">
        <v>179.7</v>
      </c>
      <c r="H831" s="67">
        <v>178.2</v>
      </c>
      <c r="I831" s="67">
        <v>177.7</v>
      </c>
      <c r="J831" s="67">
        <v>177.2</v>
      </c>
      <c r="K831" s="67">
        <v>177.7</v>
      </c>
      <c r="L831" s="66">
        <v>5000</v>
      </c>
      <c r="M831" s="68">
        <f t="shared" si="100"/>
        <v>5000</v>
      </c>
      <c r="N831" s="69">
        <f t="shared" si="101"/>
        <v>0.5595970900951315</v>
      </c>
      <c r="O831" s="63"/>
    </row>
    <row r="832" spans="1:15" s="5" customFormat="1" ht="15.75">
      <c r="A832" s="64">
        <v>24</v>
      </c>
      <c r="B832" s="65">
        <v>42930</v>
      </c>
      <c r="C832" s="66" t="s">
        <v>20</v>
      </c>
      <c r="D832" s="66" t="s">
        <v>23</v>
      </c>
      <c r="E832" s="66" t="s">
        <v>24</v>
      </c>
      <c r="F832" s="67">
        <v>146</v>
      </c>
      <c r="G832" s="67">
        <v>147</v>
      </c>
      <c r="H832" s="67">
        <v>145.5</v>
      </c>
      <c r="I832" s="67">
        <v>145</v>
      </c>
      <c r="J832" s="67">
        <v>144.5</v>
      </c>
      <c r="K832" s="67">
        <v>147</v>
      </c>
      <c r="L832" s="66">
        <v>5000</v>
      </c>
      <c r="M832" s="68">
        <f t="shared" si="100"/>
        <v>-5000</v>
      </c>
      <c r="N832" s="69">
        <f t="shared" si="101"/>
        <v>-0.684931506849315</v>
      </c>
      <c r="O832" s="63"/>
    </row>
    <row r="833" spans="1:15" s="5" customFormat="1" ht="15.75">
      <c r="A833" s="64">
        <v>25</v>
      </c>
      <c r="B833" s="65">
        <v>42929</v>
      </c>
      <c r="C833" s="66" t="s">
        <v>20</v>
      </c>
      <c r="D833" s="66" t="s">
        <v>21</v>
      </c>
      <c r="E833" s="66" t="s">
        <v>44</v>
      </c>
      <c r="F833" s="67">
        <v>27940</v>
      </c>
      <c r="G833" s="67">
        <v>27880</v>
      </c>
      <c r="H833" s="67">
        <v>27990</v>
      </c>
      <c r="I833" s="67">
        <v>28030</v>
      </c>
      <c r="J833" s="67">
        <v>28070</v>
      </c>
      <c r="K833" s="67">
        <v>27880</v>
      </c>
      <c r="L833" s="66">
        <v>100</v>
      </c>
      <c r="M833" s="68">
        <f t="shared" si="100"/>
        <v>-6000</v>
      </c>
      <c r="N833" s="69">
        <f t="shared" si="101"/>
        <v>-0.21474588403722264</v>
      </c>
      <c r="O833" s="63"/>
    </row>
    <row r="834" spans="1:15" s="5" customFormat="1" ht="15.75">
      <c r="A834" s="64">
        <v>26</v>
      </c>
      <c r="B834" s="65">
        <v>42929</v>
      </c>
      <c r="C834" s="66" t="s">
        <v>20</v>
      </c>
      <c r="D834" s="66" t="s">
        <v>23</v>
      </c>
      <c r="E834" s="66" t="s">
        <v>24</v>
      </c>
      <c r="F834" s="67">
        <v>148.5</v>
      </c>
      <c r="G834" s="67">
        <v>149.5</v>
      </c>
      <c r="H834" s="67">
        <v>148</v>
      </c>
      <c r="I834" s="67">
        <v>147.5</v>
      </c>
      <c r="J834" s="67">
        <v>147</v>
      </c>
      <c r="K834" s="67">
        <v>147</v>
      </c>
      <c r="L834" s="66">
        <v>5000</v>
      </c>
      <c r="M834" s="68">
        <f t="shared" si="100"/>
        <v>7500</v>
      </c>
      <c r="N834" s="69">
        <f t="shared" si="101"/>
        <v>1.01010101010101</v>
      </c>
      <c r="O834" s="63"/>
    </row>
    <row r="835" spans="1:14" ht="15.75">
      <c r="A835" s="64">
        <v>27</v>
      </c>
      <c r="B835" s="65">
        <v>42928</v>
      </c>
      <c r="C835" s="66" t="s">
        <v>20</v>
      </c>
      <c r="D835" s="66" t="s">
        <v>21</v>
      </c>
      <c r="E835" s="66" t="s">
        <v>47</v>
      </c>
      <c r="F835" s="67">
        <v>183.5</v>
      </c>
      <c r="G835" s="67">
        <v>182.5</v>
      </c>
      <c r="H835" s="67">
        <v>184</v>
      </c>
      <c r="I835" s="67">
        <v>184.5</v>
      </c>
      <c r="J835" s="67">
        <v>185</v>
      </c>
      <c r="K835" s="67">
        <v>185</v>
      </c>
      <c r="L835" s="66">
        <v>5000</v>
      </c>
      <c r="M835" s="68">
        <f t="shared" si="100"/>
        <v>7500</v>
      </c>
      <c r="N835" s="69">
        <f t="shared" si="101"/>
        <v>0.8174386920980926</v>
      </c>
    </row>
    <row r="836" spans="1:14" ht="15.75">
      <c r="A836" s="64">
        <v>28</v>
      </c>
      <c r="B836" s="65">
        <v>42928</v>
      </c>
      <c r="C836" s="66" t="s">
        <v>20</v>
      </c>
      <c r="D836" s="66" t="s">
        <v>21</v>
      </c>
      <c r="E836" s="66" t="s">
        <v>24</v>
      </c>
      <c r="F836" s="67">
        <v>149.5</v>
      </c>
      <c r="G836" s="67">
        <v>148.5</v>
      </c>
      <c r="H836" s="67">
        <v>150</v>
      </c>
      <c r="I836" s="67">
        <v>150.5</v>
      </c>
      <c r="J836" s="67">
        <v>151</v>
      </c>
      <c r="K836" s="67">
        <v>150.5</v>
      </c>
      <c r="L836" s="66">
        <v>5000</v>
      </c>
      <c r="M836" s="68">
        <f t="shared" si="100"/>
        <v>5000</v>
      </c>
      <c r="N836" s="69">
        <f t="shared" si="101"/>
        <v>0.6688963210702341</v>
      </c>
    </row>
    <row r="837" spans="1:14" ht="15.75">
      <c r="A837" s="64">
        <v>29</v>
      </c>
      <c r="B837" s="65">
        <v>42927</v>
      </c>
      <c r="C837" s="66" t="s">
        <v>20</v>
      </c>
      <c r="D837" s="66" t="s">
        <v>23</v>
      </c>
      <c r="E837" s="66" t="s">
        <v>48</v>
      </c>
      <c r="F837" s="67">
        <v>2855</v>
      </c>
      <c r="G837" s="67">
        <v>2900</v>
      </c>
      <c r="H837" s="67">
        <v>2830</v>
      </c>
      <c r="I837" s="67">
        <v>2805</v>
      </c>
      <c r="J837" s="67">
        <v>2780</v>
      </c>
      <c r="K837" s="67">
        <v>2900</v>
      </c>
      <c r="L837" s="66">
        <v>100</v>
      </c>
      <c r="M837" s="68">
        <f t="shared" si="100"/>
        <v>-4500</v>
      </c>
      <c r="N837" s="69">
        <f t="shared" si="101"/>
        <v>-1.5761821366024518</v>
      </c>
    </row>
    <row r="838" spans="1:14" ht="15.75">
      <c r="A838" s="64">
        <v>30</v>
      </c>
      <c r="B838" s="65">
        <v>42926</v>
      </c>
      <c r="C838" s="66" t="s">
        <v>20</v>
      </c>
      <c r="D838" s="66" t="s">
        <v>23</v>
      </c>
      <c r="E838" s="66" t="s">
        <v>48</v>
      </c>
      <c r="F838" s="67">
        <v>2855</v>
      </c>
      <c r="G838" s="67">
        <v>2900</v>
      </c>
      <c r="H838" s="67">
        <v>2830</v>
      </c>
      <c r="I838" s="67">
        <v>2805</v>
      </c>
      <c r="J838" s="67">
        <v>2780</v>
      </c>
      <c r="K838" s="67">
        <v>2830</v>
      </c>
      <c r="L838" s="66">
        <v>100</v>
      </c>
      <c r="M838" s="68">
        <f t="shared" si="100"/>
        <v>2500</v>
      </c>
      <c r="N838" s="69">
        <f t="shared" si="101"/>
        <v>0.8756567425569176</v>
      </c>
    </row>
    <row r="839" spans="1:14" ht="15.75">
      <c r="A839" s="64">
        <v>31</v>
      </c>
      <c r="B839" s="65">
        <v>42926</v>
      </c>
      <c r="C839" s="66" t="s">
        <v>20</v>
      </c>
      <c r="D839" s="66" t="s">
        <v>23</v>
      </c>
      <c r="E839" s="66" t="s">
        <v>44</v>
      </c>
      <c r="F839" s="67">
        <v>27670</v>
      </c>
      <c r="G839" s="67">
        <v>27740</v>
      </c>
      <c r="H839" s="67">
        <v>27630</v>
      </c>
      <c r="I839" s="67">
        <v>27590</v>
      </c>
      <c r="J839" s="67">
        <v>27550</v>
      </c>
      <c r="K839" s="67">
        <v>27630</v>
      </c>
      <c r="L839" s="66">
        <v>100</v>
      </c>
      <c r="M839" s="68">
        <f t="shared" si="100"/>
        <v>4000</v>
      </c>
      <c r="N839" s="69">
        <f t="shared" si="101"/>
        <v>0.14456089627755692</v>
      </c>
    </row>
    <row r="840" spans="1:14" ht="15.75">
      <c r="A840" s="64">
        <v>32</v>
      </c>
      <c r="B840" s="65">
        <v>42923</v>
      </c>
      <c r="C840" s="66" t="s">
        <v>20</v>
      </c>
      <c r="D840" s="66" t="s">
        <v>21</v>
      </c>
      <c r="E840" s="66" t="s">
        <v>47</v>
      </c>
      <c r="F840" s="67">
        <v>181.4</v>
      </c>
      <c r="G840" s="67">
        <v>180.4</v>
      </c>
      <c r="H840" s="67">
        <v>182</v>
      </c>
      <c r="I840" s="67">
        <v>182.5</v>
      </c>
      <c r="J840" s="67">
        <v>183</v>
      </c>
      <c r="K840" s="67">
        <v>180.4</v>
      </c>
      <c r="L840" s="66">
        <v>5000</v>
      </c>
      <c r="M840" s="68">
        <f t="shared" si="100"/>
        <v>-5000</v>
      </c>
      <c r="N840" s="69">
        <f t="shared" si="101"/>
        <v>-0.5512679162072767</v>
      </c>
    </row>
    <row r="841" spans="1:14" ht="15.75">
      <c r="A841" s="64">
        <v>33</v>
      </c>
      <c r="B841" s="65">
        <v>42923</v>
      </c>
      <c r="C841" s="66" t="s">
        <v>20</v>
      </c>
      <c r="D841" s="66" t="s">
        <v>23</v>
      </c>
      <c r="E841" s="66" t="s">
        <v>48</v>
      </c>
      <c r="F841" s="67">
        <v>2900</v>
      </c>
      <c r="G841" s="67">
        <v>2940</v>
      </c>
      <c r="H841" s="67">
        <v>2875</v>
      </c>
      <c r="I841" s="67">
        <v>2850</v>
      </c>
      <c r="J841" s="67">
        <v>2825</v>
      </c>
      <c r="K841" s="67">
        <v>2875</v>
      </c>
      <c r="L841" s="66">
        <v>100</v>
      </c>
      <c r="M841" s="68">
        <f t="shared" si="100"/>
        <v>2500</v>
      </c>
      <c r="N841" s="69">
        <f t="shared" si="101"/>
        <v>0.8620689655172413</v>
      </c>
    </row>
    <row r="842" spans="1:14" ht="15.75">
      <c r="A842" s="64">
        <v>34</v>
      </c>
      <c r="B842" s="65">
        <v>42923</v>
      </c>
      <c r="C842" s="66" t="s">
        <v>20</v>
      </c>
      <c r="D842" s="66" t="s">
        <v>23</v>
      </c>
      <c r="E842" s="66" t="s">
        <v>44</v>
      </c>
      <c r="F842" s="67">
        <v>28000</v>
      </c>
      <c r="G842" s="67">
        <v>28070</v>
      </c>
      <c r="H842" s="67">
        <v>27960</v>
      </c>
      <c r="I842" s="67">
        <v>27920</v>
      </c>
      <c r="J842" s="67">
        <v>27880</v>
      </c>
      <c r="K842" s="67">
        <v>27880</v>
      </c>
      <c r="L842" s="66">
        <v>100</v>
      </c>
      <c r="M842" s="68">
        <f t="shared" si="100"/>
        <v>12000</v>
      </c>
      <c r="N842" s="69">
        <f t="shared" si="101"/>
        <v>0.42857142857142855</v>
      </c>
    </row>
    <row r="843" spans="1:14" ht="15.75">
      <c r="A843" s="64">
        <v>35</v>
      </c>
      <c r="B843" s="65">
        <v>42922</v>
      </c>
      <c r="C843" s="66" t="s">
        <v>20</v>
      </c>
      <c r="D843" s="66" t="s">
        <v>21</v>
      </c>
      <c r="E843" s="66" t="s">
        <v>24</v>
      </c>
      <c r="F843" s="67">
        <v>147.8</v>
      </c>
      <c r="G843" s="67">
        <v>146.8</v>
      </c>
      <c r="H843" s="67">
        <v>148.3</v>
      </c>
      <c r="I843" s="67">
        <v>148.8</v>
      </c>
      <c r="J843" s="67">
        <v>149.3</v>
      </c>
      <c r="K843" s="67">
        <v>147.8</v>
      </c>
      <c r="L843" s="66">
        <v>5000</v>
      </c>
      <c r="M843" s="68">
        <f t="shared" si="100"/>
        <v>0</v>
      </c>
      <c r="N843" s="69">
        <f t="shared" si="101"/>
        <v>0</v>
      </c>
    </row>
    <row r="844" spans="1:14" ht="15.75">
      <c r="A844" s="64">
        <v>36</v>
      </c>
      <c r="B844" s="65">
        <v>42922</v>
      </c>
      <c r="C844" s="66" t="s">
        <v>20</v>
      </c>
      <c r="D844" s="66" t="s">
        <v>23</v>
      </c>
      <c r="E844" s="66" t="s">
        <v>44</v>
      </c>
      <c r="F844" s="67">
        <v>28100</v>
      </c>
      <c r="G844" s="67">
        <v>28170</v>
      </c>
      <c r="H844" s="67">
        <v>28060</v>
      </c>
      <c r="I844" s="67">
        <v>28020</v>
      </c>
      <c r="J844" s="67">
        <v>27980</v>
      </c>
      <c r="K844" s="67">
        <v>28020</v>
      </c>
      <c r="L844" s="66">
        <v>100</v>
      </c>
      <c r="M844" s="68">
        <f t="shared" si="100"/>
        <v>8000</v>
      </c>
      <c r="N844" s="69">
        <f t="shared" si="101"/>
        <v>0.2846975088967972</v>
      </c>
    </row>
    <row r="845" spans="1:14" ht="15.75">
      <c r="A845" s="64">
        <v>37</v>
      </c>
      <c r="B845" s="65">
        <v>42921</v>
      </c>
      <c r="C845" s="66" t="s">
        <v>20</v>
      </c>
      <c r="D845" s="66" t="s">
        <v>23</v>
      </c>
      <c r="E845" s="66" t="s">
        <v>47</v>
      </c>
      <c r="F845" s="67">
        <v>179.8</v>
      </c>
      <c r="G845" s="67">
        <v>181</v>
      </c>
      <c r="H845" s="67">
        <v>179.2</v>
      </c>
      <c r="I845" s="67">
        <v>178.5</v>
      </c>
      <c r="J845" s="67">
        <v>178</v>
      </c>
      <c r="K845" s="67">
        <v>179.2</v>
      </c>
      <c r="L845" s="66">
        <v>5000</v>
      </c>
      <c r="M845" s="68">
        <f t="shared" si="100"/>
        <v>3000.0000000001137</v>
      </c>
      <c r="N845" s="69">
        <f t="shared" si="101"/>
        <v>0.3337041156841061</v>
      </c>
    </row>
    <row r="846" spans="1:14" ht="15.75">
      <c r="A846" s="64">
        <v>38</v>
      </c>
      <c r="B846" s="65">
        <v>42921</v>
      </c>
      <c r="C846" s="66" t="s">
        <v>20</v>
      </c>
      <c r="D846" s="66" t="s">
        <v>23</v>
      </c>
      <c r="E846" s="66" t="s">
        <v>48</v>
      </c>
      <c r="F846" s="67">
        <v>3040</v>
      </c>
      <c r="G846" s="67">
        <v>3085</v>
      </c>
      <c r="H846" s="67">
        <v>3015</v>
      </c>
      <c r="I846" s="67">
        <v>2990</v>
      </c>
      <c r="J846" s="67">
        <v>2965</v>
      </c>
      <c r="K846" s="67">
        <v>2965</v>
      </c>
      <c r="L846" s="66">
        <v>100</v>
      </c>
      <c r="M846" s="68">
        <f t="shared" si="100"/>
        <v>7500</v>
      </c>
      <c r="N846" s="69">
        <f t="shared" si="101"/>
        <v>2.4671052631578947</v>
      </c>
    </row>
    <row r="847" spans="1:14" ht="15.75">
      <c r="A847" s="64">
        <v>39</v>
      </c>
      <c r="B847" s="65">
        <v>42920</v>
      </c>
      <c r="C847" s="66" t="s">
        <v>20</v>
      </c>
      <c r="D847" s="66" t="s">
        <v>23</v>
      </c>
      <c r="E847" s="66" t="s">
        <v>24</v>
      </c>
      <c r="F847" s="67">
        <v>148.5</v>
      </c>
      <c r="G847" s="67">
        <v>149.5</v>
      </c>
      <c r="H847" s="67">
        <v>148</v>
      </c>
      <c r="I847" s="67">
        <v>147.5</v>
      </c>
      <c r="J847" s="67">
        <v>147</v>
      </c>
      <c r="K847" s="67">
        <v>148</v>
      </c>
      <c r="L847" s="66">
        <v>5000</v>
      </c>
      <c r="M847" s="68">
        <f t="shared" si="100"/>
        <v>2500</v>
      </c>
      <c r="N847" s="69">
        <f t="shared" si="101"/>
        <v>0.33670033670033667</v>
      </c>
    </row>
    <row r="848" spans="1:14" ht="15.75">
      <c r="A848" s="64">
        <v>40</v>
      </c>
      <c r="B848" s="65">
        <v>42919</v>
      </c>
      <c r="C848" s="66" t="s">
        <v>20</v>
      </c>
      <c r="D848" s="66" t="s">
        <v>21</v>
      </c>
      <c r="E848" s="66" t="s">
        <v>24</v>
      </c>
      <c r="F848" s="67">
        <v>149.8</v>
      </c>
      <c r="G848" s="67">
        <v>148.8</v>
      </c>
      <c r="H848" s="67">
        <v>150.3</v>
      </c>
      <c r="I848" s="67">
        <v>150.8</v>
      </c>
      <c r="J848" s="67">
        <v>151.3</v>
      </c>
      <c r="K848" s="67">
        <v>150.3</v>
      </c>
      <c r="L848" s="66">
        <v>5000</v>
      </c>
      <c r="M848" s="68">
        <f t="shared" si="100"/>
        <v>2500</v>
      </c>
      <c r="N848" s="69">
        <f t="shared" si="101"/>
        <v>0.3337783711615487</v>
      </c>
    </row>
    <row r="849" spans="1:14" ht="15.75">
      <c r="A849" s="64">
        <v>41</v>
      </c>
      <c r="B849" s="65">
        <v>42919</v>
      </c>
      <c r="C849" s="66" t="s">
        <v>20</v>
      </c>
      <c r="D849" s="66" t="s">
        <v>21</v>
      </c>
      <c r="E849" s="66" t="s">
        <v>47</v>
      </c>
      <c r="F849" s="67">
        <v>180.5</v>
      </c>
      <c r="G849" s="67">
        <v>179.5</v>
      </c>
      <c r="H849" s="67">
        <v>181</v>
      </c>
      <c r="I849" s="67">
        <v>181.5</v>
      </c>
      <c r="J849" s="67">
        <v>182</v>
      </c>
      <c r="K849" s="67">
        <v>181</v>
      </c>
      <c r="L849" s="66">
        <v>5000</v>
      </c>
      <c r="M849" s="68">
        <f t="shared" si="100"/>
        <v>2500</v>
      </c>
      <c r="N849" s="69">
        <f t="shared" si="101"/>
        <v>0.2770083102493075</v>
      </c>
    </row>
    <row r="850" spans="1:14" ht="15.75">
      <c r="A850" s="64">
        <v>42</v>
      </c>
      <c r="B850" s="65">
        <v>42919</v>
      </c>
      <c r="C850" s="66" t="s">
        <v>20</v>
      </c>
      <c r="D850" s="66" t="s">
        <v>23</v>
      </c>
      <c r="E850" s="66" t="s">
        <v>44</v>
      </c>
      <c r="F850" s="67">
        <v>28340</v>
      </c>
      <c r="G850" s="67">
        <v>28420</v>
      </c>
      <c r="H850" s="67">
        <v>28300</v>
      </c>
      <c r="I850" s="67">
        <v>28260</v>
      </c>
      <c r="J850" s="67">
        <v>28240</v>
      </c>
      <c r="K850" s="67">
        <v>28240</v>
      </c>
      <c r="L850" s="66">
        <v>100</v>
      </c>
      <c r="M850" s="68">
        <f t="shared" si="100"/>
        <v>10000</v>
      </c>
      <c r="N850" s="69">
        <f t="shared" si="101"/>
        <v>0.35285815102328866</v>
      </c>
    </row>
    <row r="851" spans="1:14" ht="15.75">
      <c r="A851" s="70"/>
      <c r="B851" s="65"/>
      <c r="C851" s="66"/>
      <c r="D851" s="66"/>
      <c r="E851" s="66"/>
      <c r="F851" s="67"/>
      <c r="G851" s="67"/>
      <c r="H851" s="67"/>
      <c r="I851" s="67"/>
      <c r="J851" s="67"/>
      <c r="K851" s="67"/>
      <c r="L851" s="66"/>
      <c r="M851" s="68"/>
      <c r="N851" s="69"/>
    </row>
    <row r="852" spans="1:14" ht="15.75">
      <c r="A852" s="9" t="s">
        <v>25</v>
      </c>
      <c r="B852" s="10"/>
      <c r="C852" s="11"/>
      <c r="D852" s="12"/>
      <c r="E852" s="13"/>
      <c r="F852" s="13"/>
      <c r="G852" s="14"/>
      <c r="H852" s="15"/>
      <c r="I852" s="15"/>
      <c r="J852" s="15"/>
      <c r="K852" s="16"/>
      <c r="L852" s="17"/>
      <c r="N852" s="18"/>
    </row>
    <row r="853" spans="1:12" ht="15.75">
      <c r="A853" s="9" t="s">
        <v>26</v>
      </c>
      <c r="B853" s="19"/>
      <c r="C853" s="11"/>
      <c r="D853" s="12"/>
      <c r="E853" s="13"/>
      <c r="F853" s="13"/>
      <c r="G853" s="14"/>
      <c r="H853" s="13"/>
      <c r="I853" s="13"/>
      <c r="J853" s="13"/>
      <c r="K853" s="16"/>
      <c r="L853" s="17"/>
    </row>
    <row r="854" spans="1:14" ht="15.75">
      <c r="A854" s="9" t="s">
        <v>26</v>
      </c>
      <c r="B854" s="19"/>
      <c r="C854" s="20"/>
      <c r="D854" s="21"/>
      <c r="E854" s="22"/>
      <c r="F854" s="22"/>
      <c r="G854" s="23"/>
      <c r="H854" s="22"/>
      <c r="I854" s="22"/>
      <c r="J854" s="22"/>
      <c r="K854" s="22"/>
      <c r="L854" s="17"/>
      <c r="M854" s="17"/>
      <c r="N854" s="17"/>
    </row>
    <row r="855" spans="1:14" ht="15.75">
      <c r="A855" s="24"/>
      <c r="B855" s="19"/>
      <c r="C855" s="22"/>
      <c r="D855" s="22"/>
      <c r="E855" s="22"/>
      <c r="F855" s="25"/>
      <c r="G855" s="26"/>
      <c r="H855" s="27" t="s">
        <v>27</v>
      </c>
      <c r="I855" s="27"/>
      <c r="J855" s="28"/>
      <c r="K855" s="28"/>
      <c r="L855" s="17"/>
      <c r="M855" s="17"/>
      <c r="N855" s="17"/>
    </row>
    <row r="856" spans="1:12" ht="15.75">
      <c r="A856" s="24"/>
      <c r="B856" s="19"/>
      <c r="C856" s="97" t="s">
        <v>28</v>
      </c>
      <c r="D856" s="97"/>
      <c r="E856" s="29">
        <v>42</v>
      </c>
      <c r="F856" s="30">
        <v>100</v>
      </c>
      <c r="G856" s="31">
        <v>42</v>
      </c>
      <c r="H856" s="32">
        <f>G857/G856%</f>
        <v>78.57142857142857</v>
      </c>
      <c r="I856" s="32"/>
      <c r="J856" s="32"/>
      <c r="L856" s="17"/>
    </row>
    <row r="857" spans="1:14" ht="15.75" customHeight="1">
      <c r="A857" s="24"/>
      <c r="B857" s="19"/>
      <c r="C857" s="98" t="s">
        <v>29</v>
      </c>
      <c r="D857" s="98"/>
      <c r="E857" s="33">
        <v>33</v>
      </c>
      <c r="F857" s="34">
        <f>(E857/E856)*100</f>
        <v>78.57142857142857</v>
      </c>
      <c r="G857" s="31">
        <v>33</v>
      </c>
      <c r="H857" s="28"/>
      <c r="I857" s="28"/>
      <c r="J857" s="22"/>
      <c r="K857" s="28"/>
      <c r="M857" s="22" t="s">
        <v>30</v>
      </c>
      <c r="N857" s="22"/>
    </row>
    <row r="858" spans="1:14" ht="15.75" customHeight="1">
      <c r="A858" s="35"/>
      <c r="B858" s="19"/>
      <c r="C858" s="98" t="s">
        <v>31</v>
      </c>
      <c r="D858" s="98"/>
      <c r="E858" s="33">
        <v>0</v>
      </c>
      <c r="F858" s="34">
        <f>(E858/E856)*100</f>
        <v>0</v>
      </c>
      <c r="G858" s="36"/>
      <c r="H858" s="31"/>
      <c r="I858" s="31"/>
      <c r="J858" s="22"/>
      <c r="K858" s="28"/>
      <c r="L858" s="17"/>
      <c r="M858" s="20"/>
      <c r="N858" s="20"/>
    </row>
    <row r="859" spans="1:14" ht="15.75" customHeight="1">
      <c r="A859" s="35"/>
      <c r="B859" s="19"/>
      <c r="C859" s="98" t="s">
        <v>32</v>
      </c>
      <c r="D859" s="98"/>
      <c r="E859" s="33">
        <v>0</v>
      </c>
      <c r="F859" s="34">
        <f>(E859/E856)*100</f>
        <v>0</v>
      </c>
      <c r="G859" s="36"/>
      <c r="H859" s="31"/>
      <c r="I859" s="31"/>
      <c r="J859" s="22"/>
      <c r="K859" s="28"/>
      <c r="L859" s="17"/>
      <c r="M859" s="17"/>
      <c r="N859" s="17"/>
    </row>
    <row r="860" spans="1:14" ht="15.75">
      <c r="A860" s="35"/>
      <c r="B860" s="19"/>
      <c r="C860" s="98" t="s">
        <v>33</v>
      </c>
      <c r="D860" s="98"/>
      <c r="E860" s="33">
        <v>8</v>
      </c>
      <c r="F860" s="34">
        <f>(E860/E856)*100</f>
        <v>19.047619047619047</v>
      </c>
      <c r="G860" s="36"/>
      <c r="H860" s="22" t="s">
        <v>34</v>
      </c>
      <c r="I860" s="22"/>
      <c r="J860" s="37"/>
      <c r="K860" s="28"/>
      <c r="L860" s="17"/>
      <c r="M860" s="17"/>
      <c r="N860" s="17"/>
    </row>
    <row r="861" spans="1:14" ht="15.75">
      <c r="A861" s="35"/>
      <c r="B861" s="19"/>
      <c r="C861" s="98" t="s">
        <v>35</v>
      </c>
      <c r="D861" s="98"/>
      <c r="E861" s="33">
        <v>1</v>
      </c>
      <c r="F861" s="34">
        <f>(E861/E856)*100</f>
        <v>2.380952380952381</v>
      </c>
      <c r="G861" s="36"/>
      <c r="H861" s="22"/>
      <c r="I861" s="22"/>
      <c r="J861" s="37"/>
      <c r="K861" s="28"/>
      <c r="L861" s="17"/>
      <c r="M861" s="17"/>
      <c r="N861" s="17"/>
    </row>
    <row r="862" spans="1:14" ht="19.5" customHeight="1">
      <c r="A862" s="35"/>
      <c r="B862" s="19"/>
      <c r="C862" s="99" t="s">
        <v>36</v>
      </c>
      <c r="D862" s="99"/>
      <c r="E862" s="38"/>
      <c r="F862" s="39">
        <f>(E862/E856)*100</f>
        <v>0</v>
      </c>
      <c r="G862" s="36"/>
      <c r="H862" s="22"/>
      <c r="I862" s="22"/>
      <c r="M862" s="17"/>
      <c r="N862" s="17"/>
    </row>
    <row r="863" spans="1:14" ht="19.5" customHeight="1">
      <c r="A863" s="35"/>
      <c r="B863" s="19"/>
      <c r="C863" s="17"/>
      <c r="D863" s="17"/>
      <c r="E863" s="17"/>
      <c r="F863" s="28"/>
      <c r="G863" s="36"/>
      <c r="H863" s="32"/>
      <c r="I863" s="32"/>
      <c r="J863" s="28"/>
      <c r="K863" s="32"/>
      <c r="L863" s="17"/>
      <c r="M863" s="17"/>
      <c r="N863" s="17"/>
    </row>
    <row r="864" spans="1:12" ht="19.5" customHeight="1">
      <c r="A864" s="35"/>
      <c r="B864" s="10"/>
      <c r="C864" s="20"/>
      <c r="D864" s="40"/>
      <c r="E864" s="22"/>
      <c r="F864" s="22"/>
      <c r="G864" s="23"/>
      <c r="H864" s="28"/>
      <c r="I864" s="28"/>
      <c r="J864" s="28"/>
      <c r="K864" s="25"/>
      <c r="L864" s="17"/>
    </row>
    <row r="865" spans="1:14" ht="15.75">
      <c r="A865" s="41" t="s">
        <v>37</v>
      </c>
      <c r="B865" s="10"/>
      <c r="C865" s="11"/>
      <c r="D865" s="11"/>
      <c r="E865" s="13"/>
      <c r="F865" s="13"/>
      <c r="G865" s="42"/>
      <c r="H865" s="43"/>
      <c r="I865" s="43"/>
      <c r="J865" s="43"/>
      <c r="K865" s="13"/>
      <c r="L865" s="17"/>
      <c r="M865" s="40"/>
      <c r="N865" s="40"/>
    </row>
    <row r="866" spans="1:14" ht="15.75" customHeight="1">
      <c r="A866" s="12" t="s">
        <v>38</v>
      </c>
      <c r="B866" s="10"/>
      <c r="C866" s="44"/>
      <c r="D866" s="45"/>
      <c r="E866" s="46"/>
      <c r="F866" s="43"/>
      <c r="G866" s="42"/>
      <c r="H866" s="43"/>
      <c r="I866" s="43"/>
      <c r="J866" s="43"/>
      <c r="K866" s="13"/>
      <c r="L866" s="17"/>
      <c r="M866" s="24"/>
      <c r="N866" s="24"/>
    </row>
    <row r="867" spans="1:14" ht="15.75">
      <c r="A867" s="12" t="s">
        <v>39</v>
      </c>
      <c r="B867" s="10"/>
      <c r="C867" s="11"/>
      <c r="D867" s="45"/>
      <c r="E867" s="46"/>
      <c r="F867" s="43"/>
      <c r="G867" s="42"/>
      <c r="H867" s="47"/>
      <c r="I867" s="47"/>
      <c r="J867" s="47"/>
      <c r="K867" s="13"/>
      <c r="L867" s="17"/>
      <c r="M867" s="17"/>
      <c r="N867" s="17"/>
    </row>
    <row r="868" spans="1:14" ht="15.75">
      <c r="A868" s="12" t="s">
        <v>40</v>
      </c>
      <c r="B868" s="44"/>
      <c r="C868" s="11"/>
      <c r="D868" s="45"/>
      <c r="E868" s="46"/>
      <c r="F868" s="43"/>
      <c r="G868" s="48"/>
      <c r="H868" s="47"/>
      <c r="I868" s="47"/>
      <c r="J868" s="47"/>
      <c r="K868" s="13"/>
      <c r="L868" s="17"/>
      <c r="M868" s="17"/>
      <c r="N868" s="17"/>
    </row>
    <row r="869" spans="1:14" ht="15.75">
      <c r="A869" s="12" t="s">
        <v>41</v>
      </c>
      <c r="B869" s="35"/>
      <c r="C869" s="11"/>
      <c r="D869" s="49"/>
      <c r="E869" s="43"/>
      <c r="F869" s="43"/>
      <c r="G869" s="48"/>
      <c r="H869" s="47"/>
      <c r="I869" s="47"/>
      <c r="J869" s="47"/>
      <c r="K869" s="43"/>
      <c r="L869" s="17"/>
      <c r="M869" s="17"/>
      <c r="N869" s="17"/>
    </row>
    <row r="873" spans="1:14" ht="15.75">
      <c r="A873" s="93" t="s">
        <v>0</v>
      </c>
      <c r="B873" s="93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</row>
    <row r="874" spans="1:14" ht="15.75">
      <c r="A874" s="93"/>
      <c r="B874" s="93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</row>
    <row r="875" spans="1:14" ht="15.75">
      <c r="A875" s="93"/>
      <c r="B875" s="93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</row>
    <row r="876" spans="1:14" ht="15.75">
      <c r="A876" s="94" t="s">
        <v>1</v>
      </c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</row>
    <row r="877" spans="1:14" ht="15.75">
      <c r="A877" s="94" t="s">
        <v>2</v>
      </c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</row>
    <row r="878" spans="1:14" ht="15.75">
      <c r="A878" s="95" t="s">
        <v>3</v>
      </c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</row>
    <row r="879" spans="1:14" ht="15.75">
      <c r="A879" s="52"/>
      <c r="B879" s="53"/>
      <c r="C879" s="53"/>
      <c r="D879" s="53"/>
      <c r="E879" s="54"/>
      <c r="F879" s="55"/>
      <c r="G879" s="56"/>
      <c r="H879" s="55"/>
      <c r="I879" s="55"/>
      <c r="J879" s="55"/>
      <c r="K879" s="55"/>
      <c r="L879" s="54"/>
      <c r="M879" s="54"/>
      <c r="N879" s="57"/>
    </row>
    <row r="880" spans="1:14" ht="15.75">
      <c r="A880" s="96" t="s">
        <v>49</v>
      </c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</row>
    <row r="881" spans="1:14" ht="15.75">
      <c r="A881" s="96" t="s">
        <v>5</v>
      </c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</row>
    <row r="882" spans="1:14" ht="16.5" customHeight="1">
      <c r="A882" s="91" t="s">
        <v>6</v>
      </c>
      <c r="B882" s="88" t="s">
        <v>7</v>
      </c>
      <c r="C882" s="88" t="s">
        <v>8</v>
      </c>
      <c r="D882" s="91" t="s">
        <v>9</v>
      </c>
      <c r="E882" s="91" t="s">
        <v>10</v>
      </c>
      <c r="F882" s="88" t="s">
        <v>11</v>
      </c>
      <c r="G882" s="88" t="s">
        <v>12</v>
      </c>
      <c r="H882" s="88" t="s">
        <v>13</v>
      </c>
      <c r="I882" s="88" t="s">
        <v>14</v>
      </c>
      <c r="J882" s="88" t="s">
        <v>15</v>
      </c>
      <c r="K882" s="100" t="s">
        <v>16</v>
      </c>
      <c r="L882" s="88" t="s">
        <v>17</v>
      </c>
      <c r="M882" s="88" t="s">
        <v>18</v>
      </c>
      <c r="N882" s="88" t="s">
        <v>19</v>
      </c>
    </row>
    <row r="883" spans="1:14" ht="15.75" customHeight="1">
      <c r="A883" s="91"/>
      <c r="B883" s="88"/>
      <c r="C883" s="88"/>
      <c r="D883" s="91"/>
      <c r="E883" s="91"/>
      <c r="F883" s="88"/>
      <c r="G883" s="88"/>
      <c r="H883" s="88"/>
      <c r="I883" s="88"/>
      <c r="J883" s="88"/>
      <c r="K883" s="100"/>
      <c r="L883" s="88"/>
      <c r="M883" s="88"/>
      <c r="N883" s="88"/>
    </row>
    <row r="884" spans="1:14" ht="15.75">
      <c r="A884" s="62">
        <v>1</v>
      </c>
      <c r="B884" s="4">
        <v>42916</v>
      </c>
      <c r="C884" s="5" t="s">
        <v>20</v>
      </c>
      <c r="D884" s="5" t="s">
        <v>23</v>
      </c>
      <c r="E884" s="5" t="s">
        <v>44</v>
      </c>
      <c r="F884" s="6">
        <v>28500</v>
      </c>
      <c r="G884" s="6">
        <v>28570</v>
      </c>
      <c r="H884" s="6">
        <v>28460</v>
      </c>
      <c r="I884" s="6">
        <v>28420</v>
      </c>
      <c r="J884" s="6">
        <v>28380</v>
      </c>
      <c r="K884" s="6">
        <v>28460</v>
      </c>
      <c r="L884" s="5">
        <v>100</v>
      </c>
      <c r="M884" s="7">
        <f aca="true" t="shared" si="102" ref="M884:M922">IF(D884="BUY",(K884-F884)*(L884),(F884-K884)*(L884))</f>
        <v>4000</v>
      </c>
      <c r="N884" s="8">
        <f aca="true" t="shared" si="103" ref="N884:N922">M884/(L884)/F884%</f>
        <v>0.14035087719298245</v>
      </c>
    </row>
    <row r="885" spans="1:14" ht="15.75">
      <c r="A885" s="62">
        <v>2</v>
      </c>
      <c r="B885" s="4">
        <v>42916</v>
      </c>
      <c r="C885" s="5" t="s">
        <v>20</v>
      </c>
      <c r="D885" s="5" t="s">
        <v>21</v>
      </c>
      <c r="E885" s="5" t="s">
        <v>47</v>
      </c>
      <c r="F885" s="6">
        <v>177.3</v>
      </c>
      <c r="G885" s="6">
        <v>176.3</v>
      </c>
      <c r="H885" s="6">
        <v>177.9</v>
      </c>
      <c r="I885" s="6">
        <v>178.5</v>
      </c>
      <c r="J885" s="6">
        <v>179</v>
      </c>
      <c r="K885" s="6">
        <v>177.9</v>
      </c>
      <c r="L885" s="5">
        <v>5000</v>
      </c>
      <c r="M885" s="7">
        <f t="shared" si="102"/>
        <v>2999.999999999972</v>
      </c>
      <c r="N885" s="8">
        <f t="shared" si="103"/>
        <v>0.3384094754653098</v>
      </c>
    </row>
    <row r="886" spans="1:14" ht="15.75">
      <c r="A886" s="62">
        <v>3</v>
      </c>
      <c r="B886" s="4">
        <v>42915</v>
      </c>
      <c r="C886" s="5" t="s">
        <v>20</v>
      </c>
      <c r="D886" s="5" t="s">
        <v>23</v>
      </c>
      <c r="E886" s="5" t="s">
        <v>44</v>
      </c>
      <c r="F886" s="6">
        <v>28500</v>
      </c>
      <c r="G886" s="6">
        <v>28570</v>
      </c>
      <c r="H886" s="6">
        <v>28460</v>
      </c>
      <c r="I886" s="6">
        <v>28420</v>
      </c>
      <c r="J886" s="6">
        <v>28380</v>
      </c>
      <c r="K886" s="6">
        <v>28420</v>
      </c>
      <c r="L886" s="5">
        <v>100</v>
      </c>
      <c r="M886" s="7">
        <f t="shared" si="102"/>
        <v>8000</v>
      </c>
      <c r="N886" s="8">
        <f t="shared" si="103"/>
        <v>0.2807017543859649</v>
      </c>
    </row>
    <row r="887" spans="1:14" ht="15.75">
      <c r="A887" s="62">
        <v>4</v>
      </c>
      <c r="B887" s="4">
        <v>42915</v>
      </c>
      <c r="C887" s="5" t="s">
        <v>20</v>
      </c>
      <c r="D887" s="5" t="s">
        <v>21</v>
      </c>
      <c r="E887" s="5" t="s">
        <v>24</v>
      </c>
      <c r="F887" s="6">
        <v>148.2</v>
      </c>
      <c r="G887" s="6">
        <v>147.2</v>
      </c>
      <c r="H887" s="6">
        <v>148.8</v>
      </c>
      <c r="I887" s="6">
        <v>149.4</v>
      </c>
      <c r="J887" s="6">
        <v>150</v>
      </c>
      <c r="K887" s="6">
        <v>148.8</v>
      </c>
      <c r="L887" s="5">
        <v>5000</v>
      </c>
      <c r="M887" s="7">
        <f t="shared" si="102"/>
        <v>3000.0000000001137</v>
      </c>
      <c r="N887" s="8">
        <f t="shared" si="103"/>
        <v>0.40485829959515707</v>
      </c>
    </row>
    <row r="888" spans="1:14" ht="15.75">
      <c r="A888" s="62">
        <v>5</v>
      </c>
      <c r="B888" s="4">
        <v>42914</v>
      </c>
      <c r="C888" s="5" t="s">
        <v>20</v>
      </c>
      <c r="D888" s="5" t="s">
        <v>21</v>
      </c>
      <c r="E888" s="5" t="s">
        <v>44</v>
      </c>
      <c r="F888" s="6">
        <v>28710</v>
      </c>
      <c r="G888" s="6">
        <v>28640</v>
      </c>
      <c r="H888" s="6">
        <v>28750</v>
      </c>
      <c r="I888" s="6">
        <v>28790</v>
      </c>
      <c r="J888" s="6">
        <v>28830</v>
      </c>
      <c r="K888" s="6">
        <v>28710</v>
      </c>
      <c r="L888" s="5">
        <v>100</v>
      </c>
      <c r="M888" s="7">
        <f t="shared" si="102"/>
        <v>0</v>
      </c>
      <c r="N888" s="8">
        <f t="shared" si="103"/>
        <v>0</v>
      </c>
    </row>
    <row r="889" spans="1:14" ht="15.75">
      <c r="A889" s="62">
        <v>6</v>
      </c>
      <c r="B889" s="4">
        <v>42914</v>
      </c>
      <c r="C889" s="5" t="s">
        <v>20</v>
      </c>
      <c r="D889" s="5" t="s">
        <v>21</v>
      </c>
      <c r="E889" s="5" t="s">
        <v>24</v>
      </c>
      <c r="F889" s="6">
        <v>146.7</v>
      </c>
      <c r="G889" s="6">
        <v>145.7</v>
      </c>
      <c r="H889" s="6">
        <v>147.2</v>
      </c>
      <c r="I889" s="6">
        <v>147.7</v>
      </c>
      <c r="J889" s="6">
        <v>148.2</v>
      </c>
      <c r="K889" s="6">
        <v>147.2</v>
      </c>
      <c r="L889" s="5">
        <v>5000</v>
      </c>
      <c r="M889" s="7">
        <f t="shared" si="102"/>
        <v>2500</v>
      </c>
      <c r="N889" s="8">
        <f t="shared" si="103"/>
        <v>0.3408316291751875</v>
      </c>
    </row>
    <row r="890" spans="1:14" ht="15.75">
      <c r="A890" s="62">
        <v>7</v>
      </c>
      <c r="B890" s="4">
        <v>42913</v>
      </c>
      <c r="C890" s="5" t="s">
        <v>20</v>
      </c>
      <c r="D890" s="5" t="s">
        <v>21</v>
      </c>
      <c r="E890" s="5" t="s">
        <v>24</v>
      </c>
      <c r="F890" s="6">
        <v>145.5</v>
      </c>
      <c r="G890" s="6">
        <v>144.5</v>
      </c>
      <c r="H890" s="6">
        <v>146.2</v>
      </c>
      <c r="I890" s="6">
        <v>146.7</v>
      </c>
      <c r="J890" s="6">
        <v>147.2</v>
      </c>
      <c r="K890" s="6">
        <v>147.2</v>
      </c>
      <c r="L890" s="5">
        <v>5000</v>
      </c>
      <c r="M890" s="7">
        <f t="shared" si="102"/>
        <v>8499.999999999944</v>
      </c>
      <c r="N890" s="8">
        <f t="shared" si="103"/>
        <v>1.168384879725078</v>
      </c>
    </row>
    <row r="891" spans="1:14" ht="15.75">
      <c r="A891" s="62">
        <v>8</v>
      </c>
      <c r="B891" s="4">
        <v>42913</v>
      </c>
      <c r="C891" s="5" t="s">
        <v>20</v>
      </c>
      <c r="D891" s="5" t="s">
        <v>21</v>
      </c>
      <c r="E891" s="5" t="s">
        <v>48</v>
      </c>
      <c r="F891" s="6">
        <v>2840</v>
      </c>
      <c r="G891" s="6">
        <v>2797</v>
      </c>
      <c r="H891" s="6">
        <v>2865</v>
      </c>
      <c r="I891" s="6">
        <v>2890</v>
      </c>
      <c r="J891" s="6">
        <v>2915</v>
      </c>
      <c r="K891" s="6">
        <v>2890</v>
      </c>
      <c r="L891" s="5">
        <v>100</v>
      </c>
      <c r="M891" s="7">
        <f t="shared" si="102"/>
        <v>5000</v>
      </c>
      <c r="N891" s="8">
        <f t="shared" si="103"/>
        <v>1.7605633802816902</v>
      </c>
    </row>
    <row r="892" spans="1:14" ht="15.75">
      <c r="A892" s="62">
        <v>9</v>
      </c>
      <c r="B892" s="4">
        <v>42909</v>
      </c>
      <c r="C892" s="5" t="s">
        <v>20</v>
      </c>
      <c r="D892" s="5" t="s">
        <v>21</v>
      </c>
      <c r="E892" s="5" t="s">
        <v>44</v>
      </c>
      <c r="F892" s="6">
        <v>28720</v>
      </c>
      <c r="G892" s="6">
        <v>28650</v>
      </c>
      <c r="H892" s="6">
        <v>28760</v>
      </c>
      <c r="I892" s="6">
        <v>28800</v>
      </c>
      <c r="J892" s="6">
        <v>28840</v>
      </c>
      <c r="K892" s="6">
        <v>28800</v>
      </c>
      <c r="L892" s="5">
        <v>100</v>
      </c>
      <c r="M892" s="7">
        <f t="shared" si="102"/>
        <v>8000</v>
      </c>
      <c r="N892" s="8">
        <f t="shared" si="103"/>
        <v>0.2785515320334262</v>
      </c>
    </row>
    <row r="893" spans="1:14" ht="15.75">
      <c r="A893" s="62">
        <v>10</v>
      </c>
      <c r="B893" s="4">
        <v>42909</v>
      </c>
      <c r="C893" s="5" t="s">
        <v>20</v>
      </c>
      <c r="D893" s="5" t="s">
        <v>21</v>
      </c>
      <c r="E893" s="5" t="s">
        <v>24</v>
      </c>
      <c r="F893" s="6">
        <v>142.2</v>
      </c>
      <c r="G893" s="6">
        <v>141.2</v>
      </c>
      <c r="H893" s="6">
        <v>142.7</v>
      </c>
      <c r="I893" s="6">
        <v>143.2</v>
      </c>
      <c r="J893" s="6">
        <v>143.7</v>
      </c>
      <c r="K893" s="6">
        <v>143.2</v>
      </c>
      <c r="L893" s="5">
        <v>5000</v>
      </c>
      <c r="M893" s="7">
        <f t="shared" si="102"/>
        <v>5000</v>
      </c>
      <c r="N893" s="8">
        <f t="shared" si="103"/>
        <v>0.7032348804500703</v>
      </c>
    </row>
    <row r="894" spans="1:14" ht="15.75">
      <c r="A894" s="62">
        <v>11</v>
      </c>
      <c r="B894" s="4">
        <v>42909</v>
      </c>
      <c r="C894" s="5" t="s">
        <v>20</v>
      </c>
      <c r="D894" s="5" t="s">
        <v>21</v>
      </c>
      <c r="E894" s="5" t="s">
        <v>47</v>
      </c>
      <c r="F894" s="6">
        <v>176</v>
      </c>
      <c r="G894" s="6">
        <v>174.5</v>
      </c>
      <c r="H894" s="6">
        <v>177</v>
      </c>
      <c r="I894" s="6">
        <v>178</v>
      </c>
      <c r="J894" s="6">
        <v>179</v>
      </c>
      <c r="K894" s="6">
        <v>176.9</v>
      </c>
      <c r="L894" s="5">
        <v>5000</v>
      </c>
      <c r="M894" s="7">
        <f t="shared" si="102"/>
        <v>4500.000000000028</v>
      </c>
      <c r="N894" s="8">
        <f t="shared" si="103"/>
        <v>0.5113636363636396</v>
      </c>
    </row>
    <row r="895" spans="1:14" ht="15.75">
      <c r="A895" s="62">
        <v>12</v>
      </c>
      <c r="B895" s="4">
        <v>42908</v>
      </c>
      <c r="C895" s="5" t="s">
        <v>20</v>
      </c>
      <c r="D895" s="5" t="s">
        <v>21</v>
      </c>
      <c r="E895" s="5" t="s">
        <v>24</v>
      </c>
      <c r="F895" s="6">
        <v>140.5</v>
      </c>
      <c r="G895" s="6">
        <v>139.5</v>
      </c>
      <c r="H895" s="6">
        <v>141.2</v>
      </c>
      <c r="I895" s="6">
        <v>141.7</v>
      </c>
      <c r="J895" s="6">
        <v>142.2</v>
      </c>
      <c r="K895" s="6">
        <v>142.2</v>
      </c>
      <c r="L895" s="5">
        <v>5000</v>
      </c>
      <c r="M895" s="7">
        <f t="shared" si="102"/>
        <v>8499.999999999944</v>
      </c>
      <c r="N895" s="8">
        <f t="shared" si="103"/>
        <v>1.2099644128113798</v>
      </c>
    </row>
    <row r="896" spans="1:14" ht="15.75">
      <c r="A896" s="62">
        <v>13</v>
      </c>
      <c r="B896" s="4">
        <v>42908</v>
      </c>
      <c r="C896" s="5" t="s">
        <v>20</v>
      </c>
      <c r="D896" s="5" t="s">
        <v>21</v>
      </c>
      <c r="E896" s="5" t="s">
        <v>47</v>
      </c>
      <c r="F896" s="6">
        <v>171.5</v>
      </c>
      <c r="G896" s="6">
        <v>170.5</v>
      </c>
      <c r="H896" s="6">
        <v>172</v>
      </c>
      <c r="I896" s="6">
        <v>172.5</v>
      </c>
      <c r="J896" s="6">
        <v>173</v>
      </c>
      <c r="K896" s="6">
        <v>173</v>
      </c>
      <c r="L896" s="5">
        <v>5000</v>
      </c>
      <c r="M896" s="7">
        <f t="shared" si="102"/>
        <v>7500</v>
      </c>
      <c r="N896" s="8">
        <f t="shared" si="103"/>
        <v>0.8746355685131195</v>
      </c>
    </row>
    <row r="897" spans="1:14" ht="15.75">
      <c r="A897" s="62">
        <v>14</v>
      </c>
      <c r="B897" s="4">
        <v>42907</v>
      </c>
      <c r="C897" s="5" t="s">
        <v>20</v>
      </c>
      <c r="D897" s="5" t="s">
        <v>21</v>
      </c>
      <c r="E897" s="5" t="s">
        <v>47</v>
      </c>
      <c r="F897" s="6">
        <v>166.5</v>
      </c>
      <c r="G897" s="6">
        <v>165.5</v>
      </c>
      <c r="H897" s="6">
        <v>167</v>
      </c>
      <c r="I897" s="6">
        <v>167.5</v>
      </c>
      <c r="J897" s="6">
        <v>168</v>
      </c>
      <c r="K897" s="6">
        <v>167.5</v>
      </c>
      <c r="L897" s="5">
        <v>5000</v>
      </c>
      <c r="M897" s="7">
        <f t="shared" si="102"/>
        <v>5000</v>
      </c>
      <c r="N897" s="8">
        <f t="shared" si="103"/>
        <v>0.6006006006006006</v>
      </c>
    </row>
    <row r="898" spans="1:14" ht="15.75">
      <c r="A898" s="62">
        <v>15</v>
      </c>
      <c r="B898" s="4">
        <v>42907</v>
      </c>
      <c r="C898" s="5" t="s">
        <v>20</v>
      </c>
      <c r="D898" s="5" t="s">
        <v>21</v>
      </c>
      <c r="E898" s="5" t="s">
        <v>24</v>
      </c>
      <c r="F898" s="6">
        <v>137</v>
      </c>
      <c r="G898" s="6">
        <v>136</v>
      </c>
      <c r="H898" s="6">
        <v>137.5</v>
      </c>
      <c r="I898" s="6">
        <v>138</v>
      </c>
      <c r="J898" s="6">
        <v>138.5</v>
      </c>
      <c r="K898" s="6">
        <v>138</v>
      </c>
      <c r="L898" s="5">
        <v>5000</v>
      </c>
      <c r="M898" s="7">
        <f t="shared" si="102"/>
        <v>5000</v>
      </c>
      <c r="N898" s="8">
        <f t="shared" si="103"/>
        <v>0.7299270072992701</v>
      </c>
    </row>
    <row r="899" spans="1:14" ht="15.75">
      <c r="A899" s="62">
        <v>16</v>
      </c>
      <c r="B899" s="4">
        <v>42906</v>
      </c>
      <c r="C899" s="5" t="s">
        <v>20</v>
      </c>
      <c r="D899" s="5" t="s">
        <v>21</v>
      </c>
      <c r="E899" s="5" t="s">
        <v>47</v>
      </c>
      <c r="F899" s="6">
        <v>165.5</v>
      </c>
      <c r="G899" s="6">
        <v>164.5</v>
      </c>
      <c r="H899" s="6">
        <v>166</v>
      </c>
      <c r="I899" s="6">
        <v>166.5</v>
      </c>
      <c r="J899" s="6">
        <v>167</v>
      </c>
      <c r="K899" s="6">
        <v>164.5</v>
      </c>
      <c r="L899" s="5">
        <v>5000</v>
      </c>
      <c r="M899" s="7">
        <f t="shared" si="102"/>
        <v>-5000</v>
      </c>
      <c r="N899" s="8">
        <f t="shared" si="103"/>
        <v>-0.6042296072507553</v>
      </c>
    </row>
    <row r="900" spans="1:14" ht="15.75">
      <c r="A900" s="62">
        <v>17</v>
      </c>
      <c r="B900" s="4">
        <v>42906</v>
      </c>
      <c r="C900" s="5" t="s">
        <v>20</v>
      </c>
      <c r="D900" s="5" t="s">
        <v>23</v>
      </c>
      <c r="E900" s="5" t="s">
        <v>44</v>
      </c>
      <c r="F900" s="6">
        <v>28500</v>
      </c>
      <c r="G900" s="6">
        <v>28570</v>
      </c>
      <c r="H900" s="6">
        <v>28460</v>
      </c>
      <c r="I900" s="6">
        <v>28420</v>
      </c>
      <c r="J900" s="6">
        <v>28380</v>
      </c>
      <c r="K900" s="6">
        <v>28500</v>
      </c>
      <c r="L900" s="5">
        <v>100</v>
      </c>
      <c r="M900" s="7">
        <f t="shared" si="102"/>
        <v>0</v>
      </c>
      <c r="N900" s="8">
        <f t="shared" si="103"/>
        <v>0</v>
      </c>
    </row>
    <row r="901" spans="1:14" ht="15.75">
      <c r="A901" s="62">
        <v>18</v>
      </c>
      <c r="B901" s="4">
        <v>42906</v>
      </c>
      <c r="C901" s="5" t="s">
        <v>20</v>
      </c>
      <c r="D901" s="5" t="s">
        <v>23</v>
      </c>
      <c r="E901" s="5" t="s">
        <v>48</v>
      </c>
      <c r="F901" s="6">
        <v>2870</v>
      </c>
      <c r="G901" s="6">
        <v>2910</v>
      </c>
      <c r="H901" s="6">
        <v>2845</v>
      </c>
      <c r="I901" s="6">
        <v>2820</v>
      </c>
      <c r="J901" s="6">
        <v>2800</v>
      </c>
      <c r="K901" s="6">
        <v>2820</v>
      </c>
      <c r="L901" s="5">
        <v>100</v>
      </c>
      <c r="M901" s="7">
        <f t="shared" si="102"/>
        <v>5000</v>
      </c>
      <c r="N901" s="8">
        <f t="shared" si="103"/>
        <v>1.7421602787456447</v>
      </c>
    </row>
    <row r="902" spans="1:14" ht="15.75">
      <c r="A902" s="62">
        <v>19</v>
      </c>
      <c r="B902" s="4">
        <v>42905</v>
      </c>
      <c r="C902" s="5" t="s">
        <v>20</v>
      </c>
      <c r="D902" s="5" t="s">
        <v>21</v>
      </c>
      <c r="E902" s="5" t="s">
        <v>47</v>
      </c>
      <c r="F902" s="6">
        <v>164.25</v>
      </c>
      <c r="G902" s="6">
        <v>163.25</v>
      </c>
      <c r="H902" s="6">
        <v>164.8</v>
      </c>
      <c r="I902" s="6">
        <v>165.3</v>
      </c>
      <c r="J902" s="6">
        <v>166.8</v>
      </c>
      <c r="K902" s="6">
        <v>164.8</v>
      </c>
      <c r="L902" s="5">
        <v>5000</v>
      </c>
      <c r="M902" s="7">
        <f t="shared" si="102"/>
        <v>2750.000000000057</v>
      </c>
      <c r="N902" s="8">
        <f t="shared" si="103"/>
        <v>0.33485540334856095</v>
      </c>
    </row>
    <row r="903" spans="1:14" ht="15.75">
      <c r="A903" s="62">
        <v>20</v>
      </c>
      <c r="B903" s="4">
        <v>42905</v>
      </c>
      <c r="C903" s="5" t="s">
        <v>20</v>
      </c>
      <c r="D903" s="5" t="s">
        <v>23</v>
      </c>
      <c r="E903" s="5" t="s">
        <v>44</v>
      </c>
      <c r="F903" s="6">
        <v>28570</v>
      </c>
      <c r="G903" s="6">
        <v>28650</v>
      </c>
      <c r="H903" s="6">
        <v>28530</v>
      </c>
      <c r="I903" s="6">
        <v>28490</v>
      </c>
      <c r="J903" s="6">
        <v>28450</v>
      </c>
      <c r="K903" s="6">
        <v>28530</v>
      </c>
      <c r="L903" s="5">
        <v>100</v>
      </c>
      <c r="M903" s="7">
        <f t="shared" si="102"/>
        <v>4000</v>
      </c>
      <c r="N903" s="8">
        <f t="shared" si="103"/>
        <v>0.1400070003500175</v>
      </c>
    </row>
    <row r="904" spans="1:14" ht="15.75">
      <c r="A904" s="62">
        <v>21</v>
      </c>
      <c r="B904" s="4">
        <v>42902</v>
      </c>
      <c r="C904" s="5" t="s">
        <v>20</v>
      </c>
      <c r="D904" s="5" t="s">
        <v>23</v>
      </c>
      <c r="E904" s="5" t="s">
        <v>24</v>
      </c>
      <c r="F904" s="6">
        <v>135</v>
      </c>
      <c r="G904" s="6">
        <v>136</v>
      </c>
      <c r="H904" s="6">
        <v>134.5</v>
      </c>
      <c r="I904" s="6">
        <v>134</v>
      </c>
      <c r="J904" s="6">
        <v>133.5</v>
      </c>
      <c r="K904" s="6">
        <v>136</v>
      </c>
      <c r="L904" s="5">
        <v>5000</v>
      </c>
      <c r="M904" s="7">
        <f t="shared" si="102"/>
        <v>-5000</v>
      </c>
      <c r="N904" s="8">
        <f t="shared" si="103"/>
        <v>-0.7407407407407407</v>
      </c>
    </row>
    <row r="905" spans="1:14" ht="15.75">
      <c r="A905" s="62">
        <v>22</v>
      </c>
      <c r="B905" s="4">
        <v>42901</v>
      </c>
      <c r="C905" s="5" t="s">
        <v>20</v>
      </c>
      <c r="D905" s="5" t="s">
        <v>21</v>
      </c>
      <c r="E905" s="5" t="s">
        <v>24</v>
      </c>
      <c r="F905" s="6">
        <v>134.75</v>
      </c>
      <c r="G905" s="6">
        <v>133.75</v>
      </c>
      <c r="H905" s="6">
        <v>135.25</v>
      </c>
      <c r="I905" s="6">
        <v>135.75</v>
      </c>
      <c r="J905" s="6">
        <v>136.25</v>
      </c>
      <c r="K905" s="6">
        <v>136.25</v>
      </c>
      <c r="L905" s="5">
        <v>5000</v>
      </c>
      <c r="M905" s="7">
        <f t="shared" si="102"/>
        <v>7500</v>
      </c>
      <c r="N905" s="8">
        <f t="shared" si="103"/>
        <v>1.1131725417439704</v>
      </c>
    </row>
    <row r="906" spans="1:14" ht="15.75">
      <c r="A906" s="62">
        <v>23</v>
      </c>
      <c r="B906" s="4">
        <v>42901</v>
      </c>
      <c r="C906" s="5" t="s">
        <v>20</v>
      </c>
      <c r="D906" s="5" t="s">
        <v>23</v>
      </c>
      <c r="E906" s="5" t="s">
        <v>48</v>
      </c>
      <c r="F906" s="6">
        <v>2865</v>
      </c>
      <c r="G906" s="6">
        <v>2910</v>
      </c>
      <c r="H906" s="6">
        <v>2840</v>
      </c>
      <c r="I906" s="6">
        <v>2815</v>
      </c>
      <c r="J906" s="6">
        <v>2790</v>
      </c>
      <c r="K906" s="6">
        <v>2815</v>
      </c>
      <c r="L906" s="5">
        <v>100</v>
      </c>
      <c r="M906" s="7">
        <f t="shared" si="102"/>
        <v>5000</v>
      </c>
      <c r="N906" s="8">
        <f t="shared" si="103"/>
        <v>1.7452006980802792</v>
      </c>
    </row>
    <row r="907" spans="1:14" ht="15.75">
      <c r="A907" s="62">
        <v>24</v>
      </c>
      <c r="B907" s="4">
        <v>42900</v>
      </c>
      <c r="C907" s="5" t="s">
        <v>20</v>
      </c>
      <c r="D907" s="5" t="s">
        <v>23</v>
      </c>
      <c r="E907" s="5" t="s">
        <v>44</v>
      </c>
      <c r="F907" s="6">
        <v>28900</v>
      </c>
      <c r="G907" s="6">
        <v>28970</v>
      </c>
      <c r="H907" s="6">
        <v>28850</v>
      </c>
      <c r="I907" s="6">
        <v>28810</v>
      </c>
      <c r="J907" s="6">
        <v>28770</v>
      </c>
      <c r="K907" s="6">
        <v>28970</v>
      </c>
      <c r="L907" s="5">
        <v>100</v>
      </c>
      <c r="M907" s="7">
        <f t="shared" si="102"/>
        <v>-7000</v>
      </c>
      <c r="N907" s="8">
        <f t="shared" si="103"/>
        <v>-0.2422145328719723</v>
      </c>
    </row>
    <row r="908" spans="1:14" ht="15.75">
      <c r="A908" s="62">
        <v>25</v>
      </c>
      <c r="B908" s="4">
        <v>42900</v>
      </c>
      <c r="C908" s="5" t="s">
        <v>20</v>
      </c>
      <c r="D908" s="5" t="s">
        <v>23</v>
      </c>
      <c r="E908" s="5" t="s">
        <v>48</v>
      </c>
      <c r="F908" s="6">
        <v>2945</v>
      </c>
      <c r="G908" s="6">
        <v>2990</v>
      </c>
      <c r="H908" s="6">
        <v>2920</v>
      </c>
      <c r="I908" s="6">
        <v>2895</v>
      </c>
      <c r="J908" s="6">
        <v>2870</v>
      </c>
      <c r="K908" s="6">
        <v>2895</v>
      </c>
      <c r="L908" s="5">
        <v>100</v>
      </c>
      <c r="M908" s="7">
        <f t="shared" si="102"/>
        <v>5000</v>
      </c>
      <c r="N908" s="8">
        <f t="shared" si="103"/>
        <v>1.697792869269949</v>
      </c>
    </row>
    <row r="909" spans="1:14" ht="15.75">
      <c r="A909" s="62">
        <v>26</v>
      </c>
      <c r="B909" s="4">
        <v>42899</v>
      </c>
      <c r="C909" s="5" t="s">
        <v>20</v>
      </c>
      <c r="D909" s="5" t="s">
        <v>23</v>
      </c>
      <c r="E909" s="5" t="s">
        <v>48</v>
      </c>
      <c r="F909" s="6">
        <v>2970</v>
      </c>
      <c r="G909" s="6">
        <v>3010</v>
      </c>
      <c r="H909" s="6">
        <v>2940</v>
      </c>
      <c r="I909" s="6">
        <v>2915</v>
      </c>
      <c r="J909" s="6">
        <v>2890</v>
      </c>
      <c r="K909" s="6">
        <v>2915</v>
      </c>
      <c r="L909" s="5">
        <v>100</v>
      </c>
      <c r="M909" s="7">
        <f t="shared" si="102"/>
        <v>5500</v>
      </c>
      <c r="N909" s="8">
        <f t="shared" si="103"/>
        <v>1.8518518518518519</v>
      </c>
    </row>
    <row r="910" spans="1:14" ht="15.75">
      <c r="A910" s="62">
        <v>27</v>
      </c>
      <c r="B910" s="4">
        <v>42899</v>
      </c>
      <c r="C910" s="5" t="s">
        <v>20</v>
      </c>
      <c r="D910" s="5" t="s">
        <v>23</v>
      </c>
      <c r="E910" s="5" t="s">
        <v>44</v>
      </c>
      <c r="F910" s="6">
        <v>28930</v>
      </c>
      <c r="G910" s="6">
        <v>29000</v>
      </c>
      <c r="H910" s="6">
        <v>28890</v>
      </c>
      <c r="I910" s="6">
        <v>28850</v>
      </c>
      <c r="J910" s="6">
        <v>28810</v>
      </c>
      <c r="K910" s="6">
        <v>29000</v>
      </c>
      <c r="L910" s="5">
        <v>100</v>
      </c>
      <c r="M910" s="7">
        <f t="shared" si="102"/>
        <v>-7000</v>
      </c>
      <c r="N910" s="8">
        <f t="shared" si="103"/>
        <v>-0.24196335983408226</v>
      </c>
    </row>
    <row r="911" spans="1:14" ht="15.75">
      <c r="A911" s="62">
        <v>28</v>
      </c>
      <c r="B911" s="4">
        <v>42898</v>
      </c>
      <c r="C911" s="5" t="s">
        <v>20</v>
      </c>
      <c r="D911" s="5" t="s">
        <v>21</v>
      </c>
      <c r="E911" s="5" t="s">
        <v>48</v>
      </c>
      <c r="F911" s="6">
        <v>2995</v>
      </c>
      <c r="G911" s="6">
        <v>2960</v>
      </c>
      <c r="H911" s="6">
        <v>3025</v>
      </c>
      <c r="I911" s="6">
        <v>3050</v>
      </c>
      <c r="J911" s="6">
        <v>3075</v>
      </c>
      <c r="K911" s="6">
        <v>2995</v>
      </c>
      <c r="L911" s="5">
        <v>100</v>
      </c>
      <c r="M911" s="7">
        <f t="shared" si="102"/>
        <v>0</v>
      </c>
      <c r="N911" s="8">
        <f t="shared" si="103"/>
        <v>0</v>
      </c>
    </row>
    <row r="912" spans="1:14" ht="15.75">
      <c r="A912" s="62">
        <v>29</v>
      </c>
      <c r="B912" s="4">
        <v>42895</v>
      </c>
      <c r="C912" s="5" t="s">
        <v>20</v>
      </c>
      <c r="D912" s="5" t="s">
        <v>21</v>
      </c>
      <c r="E912" s="5" t="s">
        <v>47</v>
      </c>
      <c r="F912" s="6">
        <v>160.3</v>
      </c>
      <c r="G912" s="6">
        <v>159.4</v>
      </c>
      <c r="H912" s="6">
        <v>161</v>
      </c>
      <c r="I912" s="6">
        <v>161.5</v>
      </c>
      <c r="J912" s="6">
        <v>162</v>
      </c>
      <c r="K912" s="6">
        <v>161</v>
      </c>
      <c r="L912" s="5">
        <v>5000</v>
      </c>
      <c r="M912" s="7">
        <f t="shared" si="102"/>
        <v>3499.999999999943</v>
      </c>
      <c r="N912" s="8">
        <f t="shared" si="103"/>
        <v>0.43668122270741644</v>
      </c>
    </row>
    <row r="913" spans="1:14" ht="15.75">
      <c r="A913" s="62">
        <v>30</v>
      </c>
      <c r="B913" s="4">
        <v>42895</v>
      </c>
      <c r="C913" s="5" t="s">
        <v>20</v>
      </c>
      <c r="D913" s="5" t="s">
        <v>23</v>
      </c>
      <c r="E913" s="5" t="s">
        <v>44</v>
      </c>
      <c r="F913" s="6">
        <v>29000</v>
      </c>
      <c r="G913" s="6">
        <v>29080</v>
      </c>
      <c r="H913" s="6">
        <v>28950</v>
      </c>
      <c r="I913" s="6">
        <v>28900</v>
      </c>
      <c r="J913" s="6">
        <v>28850</v>
      </c>
      <c r="K913" s="6">
        <v>28850</v>
      </c>
      <c r="L913" s="5">
        <v>100</v>
      </c>
      <c r="M913" s="7">
        <f t="shared" si="102"/>
        <v>15000</v>
      </c>
      <c r="N913" s="8">
        <f t="shared" si="103"/>
        <v>0.5172413793103449</v>
      </c>
    </row>
    <row r="914" spans="1:14" ht="15.75">
      <c r="A914" s="62">
        <v>31</v>
      </c>
      <c r="B914" s="4">
        <v>42894</v>
      </c>
      <c r="C914" s="5" t="s">
        <v>20</v>
      </c>
      <c r="D914" s="5" t="s">
        <v>23</v>
      </c>
      <c r="E914" s="5" t="s">
        <v>44</v>
      </c>
      <c r="F914" s="6">
        <v>29275</v>
      </c>
      <c r="G914" s="6">
        <v>29350</v>
      </c>
      <c r="H914" s="6">
        <v>29225</v>
      </c>
      <c r="I914" s="6">
        <v>29175</v>
      </c>
      <c r="J914" s="6">
        <v>29125</v>
      </c>
      <c r="K914" s="6">
        <v>29125</v>
      </c>
      <c r="L914" s="5">
        <v>100</v>
      </c>
      <c r="M914" s="7">
        <f t="shared" si="102"/>
        <v>15000</v>
      </c>
      <c r="N914" s="8">
        <f t="shared" si="103"/>
        <v>0.5123825789923142</v>
      </c>
    </row>
    <row r="915" spans="1:14" ht="15.75">
      <c r="A915" s="62">
        <v>32</v>
      </c>
      <c r="B915" s="4">
        <v>42894</v>
      </c>
      <c r="C915" s="5" t="s">
        <v>20</v>
      </c>
      <c r="D915" s="5" t="s">
        <v>23</v>
      </c>
      <c r="E915" s="5" t="s">
        <v>48</v>
      </c>
      <c r="F915" s="6">
        <v>2955</v>
      </c>
      <c r="G915" s="6">
        <v>3000</v>
      </c>
      <c r="H915" s="6">
        <v>2930</v>
      </c>
      <c r="I915" s="6">
        <v>2905</v>
      </c>
      <c r="J915" s="6">
        <v>2880</v>
      </c>
      <c r="K915" s="6">
        <v>2880</v>
      </c>
      <c r="L915" s="5">
        <v>100</v>
      </c>
      <c r="M915" s="7">
        <f t="shared" si="102"/>
        <v>7500</v>
      </c>
      <c r="N915" s="8">
        <f t="shared" si="103"/>
        <v>2.5380710659898478</v>
      </c>
    </row>
    <row r="916" spans="1:14" ht="15.75">
      <c r="A916" s="62">
        <v>33</v>
      </c>
      <c r="B916" s="4">
        <v>42893</v>
      </c>
      <c r="C916" s="5" t="s">
        <v>20</v>
      </c>
      <c r="D916" s="5" t="s">
        <v>23</v>
      </c>
      <c r="E916" s="5" t="s">
        <v>48</v>
      </c>
      <c r="F916" s="6">
        <v>3100</v>
      </c>
      <c r="G916" s="6">
        <v>3145</v>
      </c>
      <c r="H916" s="6">
        <v>3075</v>
      </c>
      <c r="I916" s="6">
        <v>3050</v>
      </c>
      <c r="J916" s="6">
        <v>3025</v>
      </c>
      <c r="K916" s="6">
        <v>3025</v>
      </c>
      <c r="L916" s="5">
        <v>100</v>
      </c>
      <c r="M916" s="7">
        <f t="shared" si="102"/>
        <v>7500</v>
      </c>
      <c r="N916" s="8">
        <f t="shared" si="103"/>
        <v>2.4193548387096775</v>
      </c>
    </row>
    <row r="917" spans="1:14" ht="15.75">
      <c r="A917" s="62">
        <v>34</v>
      </c>
      <c r="B917" s="4">
        <v>42892</v>
      </c>
      <c r="C917" s="5" t="s">
        <v>20</v>
      </c>
      <c r="D917" s="5" t="s">
        <v>21</v>
      </c>
      <c r="E917" s="5" t="s">
        <v>44</v>
      </c>
      <c r="F917" s="6">
        <v>29440</v>
      </c>
      <c r="G917" s="6">
        <v>29370</v>
      </c>
      <c r="H917" s="6">
        <v>29480</v>
      </c>
      <c r="I917" s="6">
        <v>29520</v>
      </c>
      <c r="J917" s="6">
        <v>29560</v>
      </c>
      <c r="K917" s="6">
        <v>29520</v>
      </c>
      <c r="L917" s="5">
        <v>100</v>
      </c>
      <c r="M917" s="7">
        <f t="shared" si="102"/>
        <v>8000</v>
      </c>
      <c r="N917" s="8">
        <f t="shared" si="103"/>
        <v>0.27173913043478265</v>
      </c>
    </row>
    <row r="918" spans="1:14" ht="15.75">
      <c r="A918" s="62">
        <v>35</v>
      </c>
      <c r="B918" s="4">
        <v>42891</v>
      </c>
      <c r="C918" s="5" t="s">
        <v>20</v>
      </c>
      <c r="D918" s="5" t="s">
        <v>21</v>
      </c>
      <c r="E918" s="5" t="s">
        <v>44</v>
      </c>
      <c r="F918" s="6">
        <v>29276</v>
      </c>
      <c r="G918" s="6">
        <v>29200</v>
      </c>
      <c r="H918" s="6">
        <v>29310</v>
      </c>
      <c r="I918" s="6">
        <v>29350</v>
      </c>
      <c r="J918" s="6">
        <v>29390</v>
      </c>
      <c r="K918" s="6">
        <v>29350</v>
      </c>
      <c r="L918" s="5">
        <v>100</v>
      </c>
      <c r="M918" s="7">
        <f t="shared" si="102"/>
        <v>7400</v>
      </c>
      <c r="N918" s="8">
        <f t="shared" si="103"/>
        <v>0.2527667714168602</v>
      </c>
    </row>
    <row r="919" spans="1:14" ht="15.75">
      <c r="A919" s="62">
        <v>36</v>
      </c>
      <c r="B919" s="4">
        <v>42888</v>
      </c>
      <c r="C919" s="5" t="s">
        <v>20</v>
      </c>
      <c r="D919" s="5" t="s">
        <v>21</v>
      </c>
      <c r="E919" s="5" t="s">
        <v>44</v>
      </c>
      <c r="F919" s="6">
        <v>29060</v>
      </c>
      <c r="G919" s="6">
        <v>28980</v>
      </c>
      <c r="H919" s="6">
        <v>29100</v>
      </c>
      <c r="I919" s="6">
        <v>29140</v>
      </c>
      <c r="J919" s="6">
        <v>29180</v>
      </c>
      <c r="K919" s="6">
        <v>29140</v>
      </c>
      <c r="L919" s="5">
        <v>100</v>
      </c>
      <c r="M919" s="7">
        <f t="shared" si="102"/>
        <v>8000</v>
      </c>
      <c r="N919" s="8">
        <f t="shared" si="103"/>
        <v>0.27529249827942187</v>
      </c>
    </row>
    <row r="920" spans="1:14" ht="15.75" customHeight="1">
      <c r="A920" s="62">
        <v>37</v>
      </c>
      <c r="B920" s="4">
        <v>42888</v>
      </c>
      <c r="C920" s="5" t="s">
        <v>20</v>
      </c>
      <c r="D920" s="5" t="s">
        <v>23</v>
      </c>
      <c r="E920" s="5" t="s">
        <v>48</v>
      </c>
      <c r="F920" s="6">
        <v>3030</v>
      </c>
      <c r="G920" s="6">
        <v>3075</v>
      </c>
      <c r="H920" s="6">
        <v>3005</v>
      </c>
      <c r="I920" s="6">
        <v>2980</v>
      </c>
      <c r="J920" s="6">
        <v>2955</v>
      </c>
      <c r="K920" s="6">
        <v>3075</v>
      </c>
      <c r="L920" s="5">
        <v>100</v>
      </c>
      <c r="M920" s="7">
        <f t="shared" si="102"/>
        <v>-4500</v>
      </c>
      <c r="N920" s="8">
        <f t="shared" si="103"/>
        <v>-1.4851485148514851</v>
      </c>
    </row>
    <row r="921" spans="1:14" ht="15.75" customHeight="1">
      <c r="A921" s="62">
        <v>38</v>
      </c>
      <c r="B921" s="4">
        <v>42887</v>
      </c>
      <c r="C921" s="5" t="s">
        <v>20</v>
      </c>
      <c r="D921" s="5" t="s">
        <v>21</v>
      </c>
      <c r="E921" s="5" t="s">
        <v>50</v>
      </c>
      <c r="F921" s="6">
        <v>124.8</v>
      </c>
      <c r="G921" s="6">
        <v>123.8</v>
      </c>
      <c r="H921" s="6">
        <v>125.3</v>
      </c>
      <c r="I921" s="6">
        <v>125.8</v>
      </c>
      <c r="J921" s="6">
        <v>126.3</v>
      </c>
      <c r="K921" s="6">
        <v>124.4</v>
      </c>
      <c r="L921" s="5">
        <v>5000</v>
      </c>
      <c r="M921" s="7">
        <f t="shared" si="102"/>
        <v>-1999.9999999999573</v>
      </c>
      <c r="N921" s="8">
        <f t="shared" si="103"/>
        <v>-0.32051282051281366</v>
      </c>
    </row>
    <row r="922" spans="1:14" ht="15.75">
      <c r="A922" s="62">
        <v>39</v>
      </c>
      <c r="B922" s="4">
        <v>42887</v>
      </c>
      <c r="C922" s="5" t="s">
        <v>20</v>
      </c>
      <c r="D922" s="5" t="s">
        <v>23</v>
      </c>
      <c r="E922" s="5" t="s">
        <v>48</v>
      </c>
      <c r="F922" s="6">
        <v>3135</v>
      </c>
      <c r="G922" s="6">
        <v>3175</v>
      </c>
      <c r="H922" s="6">
        <v>3110</v>
      </c>
      <c r="I922" s="6">
        <v>3085</v>
      </c>
      <c r="J922" s="6">
        <v>3060</v>
      </c>
      <c r="K922" s="6">
        <v>3060</v>
      </c>
      <c r="L922" s="5">
        <v>100</v>
      </c>
      <c r="M922" s="7">
        <f t="shared" si="102"/>
        <v>7500</v>
      </c>
      <c r="N922" s="8">
        <f t="shared" si="103"/>
        <v>2.3923444976076556</v>
      </c>
    </row>
    <row r="923" spans="1:14" ht="19.5" customHeight="1">
      <c r="A923" s="58"/>
      <c r="B923" s="59"/>
      <c r="C923" s="40"/>
      <c r="D923" s="40"/>
      <c r="E923" s="40"/>
      <c r="F923" s="25"/>
      <c r="G923" s="25"/>
      <c r="H923" s="25"/>
      <c r="I923" s="25"/>
      <c r="J923" s="25"/>
      <c r="K923" s="25"/>
      <c r="L923" s="40"/>
      <c r="M923" s="60"/>
      <c r="N923" s="61"/>
    </row>
    <row r="924" spans="1:14" ht="19.5" customHeight="1">
      <c r="A924" s="58"/>
      <c r="B924" s="59"/>
      <c r="C924" s="40"/>
      <c r="D924" s="40"/>
      <c r="E924" s="40"/>
      <c r="F924" s="25"/>
      <c r="G924" s="25"/>
      <c r="H924" s="25"/>
      <c r="I924" s="25"/>
      <c r="J924" s="25"/>
      <c r="K924" s="25"/>
      <c r="L924" s="40"/>
      <c r="M924" s="60"/>
      <c r="N924" s="61"/>
    </row>
    <row r="925" spans="1:14" ht="19.5" customHeight="1">
      <c r="A925" s="9" t="s">
        <v>25</v>
      </c>
      <c r="B925" s="10"/>
      <c r="C925" s="11"/>
      <c r="D925" s="12"/>
      <c r="E925" s="13"/>
      <c r="F925" s="13"/>
      <c r="G925" s="14"/>
      <c r="H925" s="15"/>
      <c r="I925" s="15"/>
      <c r="J925" s="15"/>
      <c r="K925" s="16"/>
      <c r="L925" s="17"/>
      <c r="N925" s="18"/>
    </row>
    <row r="926" spans="1:12" ht="15.75">
      <c r="A926" s="9" t="s">
        <v>26</v>
      </c>
      <c r="B926" s="19"/>
      <c r="C926" s="11"/>
      <c r="D926" s="12"/>
      <c r="E926" s="13"/>
      <c r="F926" s="13"/>
      <c r="G926" s="14"/>
      <c r="H926" s="13"/>
      <c r="I926" s="13"/>
      <c r="J926" s="13"/>
      <c r="K926" s="16"/>
      <c r="L926" s="17"/>
    </row>
    <row r="927" spans="1:14" ht="15.75">
      <c r="A927" s="9" t="s">
        <v>26</v>
      </c>
      <c r="B927" s="19"/>
      <c r="C927" s="20"/>
      <c r="D927" s="21"/>
      <c r="E927" s="22"/>
      <c r="F927" s="22"/>
      <c r="G927" s="23"/>
      <c r="H927" s="22"/>
      <c r="I927" s="22"/>
      <c r="J927" s="22"/>
      <c r="K927" s="22"/>
      <c r="L927" s="17"/>
      <c r="M927" s="17"/>
      <c r="N927" s="17"/>
    </row>
    <row r="928" spans="1:14" ht="15.75" customHeight="1">
      <c r="A928" s="24"/>
      <c r="B928" s="19"/>
      <c r="C928" s="22"/>
      <c r="D928" s="22"/>
      <c r="E928" s="22"/>
      <c r="F928" s="25"/>
      <c r="G928" s="26"/>
      <c r="H928" s="27" t="s">
        <v>27</v>
      </c>
      <c r="I928" s="27"/>
      <c r="J928" s="28"/>
      <c r="K928" s="28"/>
      <c r="L928" s="17"/>
      <c r="M928" s="17"/>
      <c r="N928" s="17"/>
    </row>
    <row r="929" spans="1:12" ht="15.75">
      <c r="A929" s="24"/>
      <c r="B929" s="19"/>
      <c r="C929" s="97" t="s">
        <v>28</v>
      </c>
      <c r="D929" s="97"/>
      <c r="E929" s="29">
        <v>39</v>
      </c>
      <c r="F929" s="30">
        <v>100</v>
      </c>
      <c r="G929" s="31">
        <v>39</v>
      </c>
      <c r="H929" s="32">
        <f>G930/G929%</f>
        <v>76.92307692307692</v>
      </c>
      <c r="I929" s="32"/>
      <c r="J929" s="32"/>
      <c r="L929" s="17"/>
    </row>
    <row r="930" spans="1:14" ht="15.75">
      <c r="A930" s="24"/>
      <c r="B930" s="19"/>
      <c r="C930" s="98" t="s">
        <v>29</v>
      </c>
      <c r="D930" s="98"/>
      <c r="E930" s="33">
        <v>30</v>
      </c>
      <c r="F930" s="34">
        <f>(E930/E929)*100</f>
        <v>76.92307692307693</v>
      </c>
      <c r="G930" s="31">
        <v>30</v>
      </c>
      <c r="H930" s="28"/>
      <c r="I930" s="28"/>
      <c r="J930" s="22"/>
      <c r="K930" s="28"/>
      <c r="M930" s="22" t="s">
        <v>30</v>
      </c>
      <c r="N930" s="22"/>
    </row>
    <row r="931" spans="1:14" ht="15.75">
      <c r="A931" s="35"/>
      <c r="B931" s="19"/>
      <c r="C931" s="98" t="s">
        <v>31</v>
      </c>
      <c r="D931" s="98"/>
      <c r="E931" s="33">
        <v>0</v>
      </c>
      <c r="F931" s="34">
        <f>(E931/E929)*100</f>
        <v>0</v>
      </c>
      <c r="G931" s="36"/>
      <c r="H931" s="31"/>
      <c r="I931" s="31"/>
      <c r="J931" s="22"/>
      <c r="K931" s="28"/>
      <c r="L931" s="17"/>
      <c r="M931" s="20"/>
      <c r="N931" s="20"/>
    </row>
    <row r="932" spans="1:14" ht="31.5" customHeight="1">
      <c r="A932" s="35"/>
      <c r="B932" s="19"/>
      <c r="C932" s="98" t="s">
        <v>32</v>
      </c>
      <c r="D932" s="98"/>
      <c r="E932" s="33">
        <v>1</v>
      </c>
      <c r="F932" s="34">
        <f>(E932/E929)*100</f>
        <v>2.564102564102564</v>
      </c>
      <c r="G932" s="36"/>
      <c r="H932" s="31"/>
      <c r="I932" s="31"/>
      <c r="J932" s="22"/>
      <c r="K932" s="28"/>
      <c r="L932" s="17"/>
      <c r="M932" s="17"/>
      <c r="N932" s="17"/>
    </row>
    <row r="933" spans="1:14" ht="15.75">
      <c r="A933" s="35"/>
      <c r="B933" s="19"/>
      <c r="C933" s="98" t="s">
        <v>33</v>
      </c>
      <c r="D933" s="98"/>
      <c r="E933" s="33">
        <v>5</v>
      </c>
      <c r="F933" s="34">
        <f>(E933/E929)*100</f>
        <v>12.82051282051282</v>
      </c>
      <c r="G933" s="36"/>
      <c r="H933" s="22" t="s">
        <v>34</v>
      </c>
      <c r="I933" s="22"/>
      <c r="J933" s="37"/>
      <c r="K933" s="28"/>
      <c r="L933" s="17"/>
      <c r="M933" s="17"/>
      <c r="N933" s="17"/>
    </row>
    <row r="934" spans="1:14" ht="15.75">
      <c r="A934" s="35"/>
      <c r="B934" s="19"/>
      <c r="C934" s="98" t="s">
        <v>35</v>
      </c>
      <c r="D934" s="98"/>
      <c r="E934" s="33">
        <v>3</v>
      </c>
      <c r="F934" s="34">
        <f>(E934/E929)*100</f>
        <v>7.6923076923076925</v>
      </c>
      <c r="G934" s="36"/>
      <c r="H934" s="22"/>
      <c r="I934" s="22"/>
      <c r="J934" s="37"/>
      <c r="K934" s="28"/>
      <c r="L934" s="17"/>
      <c r="M934" s="17"/>
      <c r="N934" s="17"/>
    </row>
    <row r="935" spans="1:14" ht="15.75">
      <c r="A935" s="35"/>
      <c r="B935" s="19"/>
      <c r="C935" s="99" t="s">
        <v>36</v>
      </c>
      <c r="D935" s="99"/>
      <c r="E935" s="38"/>
      <c r="F935" s="39">
        <f>(E935/E929)*100</f>
        <v>0</v>
      </c>
      <c r="G935" s="36"/>
      <c r="H935" s="22"/>
      <c r="I935" s="22"/>
      <c r="M935" s="17"/>
      <c r="N935" s="17"/>
    </row>
    <row r="936" spans="1:14" ht="15.75">
      <c r="A936" s="35"/>
      <c r="B936" s="19"/>
      <c r="C936" s="17"/>
      <c r="D936" s="17"/>
      <c r="E936" s="17"/>
      <c r="F936" s="28"/>
      <c r="G936" s="36"/>
      <c r="H936" s="32"/>
      <c r="I936" s="32"/>
      <c r="J936" s="28"/>
      <c r="K936" s="32"/>
      <c r="L936" s="17"/>
      <c r="M936" s="17"/>
      <c r="N936" s="17"/>
    </row>
    <row r="937" spans="1:12" ht="15.75">
      <c r="A937" s="35"/>
      <c r="B937" s="10"/>
      <c r="C937" s="20"/>
      <c r="D937" s="40"/>
      <c r="E937" s="22"/>
      <c r="F937" s="22"/>
      <c r="G937" s="23"/>
      <c r="H937" s="28"/>
      <c r="I937" s="28"/>
      <c r="J937" s="28"/>
      <c r="K937" s="25"/>
      <c r="L937" s="17"/>
    </row>
    <row r="938" spans="1:14" ht="15.75">
      <c r="A938" s="41" t="s">
        <v>37</v>
      </c>
      <c r="B938" s="10"/>
      <c r="C938" s="11"/>
      <c r="D938" s="11"/>
      <c r="E938" s="13"/>
      <c r="F938" s="13"/>
      <c r="G938" s="42"/>
      <c r="H938" s="43"/>
      <c r="I938" s="43"/>
      <c r="J938" s="43"/>
      <c r="K938" s="13"/>
      <c r="L938" s="17"/>
      <c r="M938" s="40"/>
      <c r="N938" s="40"/>
    </row>
    <row r="939" spans="1:14" ht="15.75">
      <c r="A939" s="12" t="s">
        <v>38</v>
      </c>
      <c r="B939" s="10"/>
      <c r="C939" s="44"/>
      <c r="D939" s="45"/>
      <c r="E939" s="46"/>
      <c r="F939" s="43"/>
      <c r="G939" s="42"/>
      <c r="H939" s="43"/>
      <c r="I939" s="43"/>
      <c r="J939" s="43"/>
      <c r="K939" s="13"/>
      <c r="L939" s="17"/>
      <c r="M939" s="24"/>
      <c r="N939" s="24"/>
    </row>
    <row r="940" spans="1:14" ht="15.75">
      <c r="A940" s="12" t="s">
        <v>39</v>
      </c>
      <c r="B940" s="10"/>
      <c r="C940" s="11"/>
      <c r="D940" s="45"/>
      <c r="E940" s="46"/>
      <c r="F940" s="43"/>
      <c r="G940" s="42"/>
      <c r="H940" s="47"/>
      <c r="I940" s="47"/>
      <c r="J940" s="47"/>
      <c r="K940" s="13"/>
      <c r="L940" s="17"/>
      <c r="M940" s="17"/>
      <c r="N940" s="17"/>
    </row>
    <row r="941" spans="1:14" ht="15.75">
      <c r="A941" s="12" t="s">
        <v>40</v>
      </c>
      <c r="B941" s="44"/>
      <c r="C941" s="11"/>
      <c r="D941" s="45"/>
      <c r="E941" s="46"/>
      <c r="F941" s="43"/>
      <c r="G941" s="48"/>
      <c r="H941" s="47"/>
      <c r="I941" s="47"/>
      <c r="J941" s="47"/>
      <c r="K941" s="13"/>
      <c r="L941" s="17"/>
      <c r="M941" s="17"/>
      <c r="N941" s="17"/>
    </row>
    <row r="942" spans="1:14" ht="15.75">
      <c r="A942" s="12" t="s">
        <v>41</v>
      </c>
      <c r="B942" s="35"/>
      <c r="C942" s="11"/>
      <c r="D942" s="49"/>
      <c r="E942" s="43"/>
      <c r="F942" s="43"/>
      <c r="G942" s="48"/>
      <c r="H942" s="47"/>
      <c r="I942" s="47"/>
      <c r="J942" s="47"/>
      <c r="K942" s="43"/>
      <c r="L942" s="17"/>
      <c r="M942" s="17"/>
      <c r="N942" s="17"/>
    </row>
    <row r="946" spans="1:14" ht="15.75">
      <c r="A946" s="93" t="s">
        <v>0</v>
      </c>
      <c r="B946" s="93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</row>
    <row r="947" spans="1:14" ht="15.75">
      <c r="A947" s="93"/>
      <c r="B947" s="93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</row>
    <row r="948" spans="1:14" ht="15.75">
      <c r="A948" s="93"/>
      <c r="B948" s="93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</row>
    <row r="949" spans="1:14" ht="15.75">
      <c r="A949" s="94" t="s">
        <v>1</v>
      </c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</row>
    <row r="950" spans="1:14" ht="15.75">
      <c r="A950" s="94" t="s">
        <v>2</v>
      </c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</row>
    <row r="951" spans="1:14" ht="15.75">
      <c r="A951" s="95" t="s">
        <v>3</v>
      </c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</row>
    <row r="952" spans="1:14" ht="15.75">
      <c r="A952" s="52"/>
      <c r="B952" s="53"/>
      <c r="C952" s="53"/>
      <c r="D952" s="53"/>
      <c r="E952" s="54"/>
      <c r="F952" s="55"/>
      <c r="G952" s="56"/>
      <c r="H952" s="55"/>
      <c r="I952" s="55"/>
      <c r="J952" s="55"/>
      <c r="K952" s="55"/>
      <c r="L952" s="54"/>
      <c r="M952" s="54"/>
      <c r="N952" s="57"/>
    </row>
    <row r="953" spans="1:14" ht="15.75" customHeight="1">
      <c r="A953" s="96" t="s">
        <v>51</v>
      </c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</row>
    <row r="954" spans="1:14" ht="15.75">
      <c r="A954" s="96" t="s">
        <v>5</v>
      </c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</row>
    <row r="955" spans="1:14" ht="16.5" customHeight="1">
      <c r="A955" s="91" t="s">
        <v>6</v>
      </c>
      <c r="B955" s="88" t="s">
        <v>7</v>
      </c>
      <c r="C955" s="88" t="s">
        <v>8</v>
      </c>
      <c r="D955" s="91" t="s">
        <v>9</v>
      </c>
      <c r="E955" s="91" t="s">
        <v>10</v>
      </c>
      <c r="F955" s="101" t="s">
        <v>11</v>
      </c>
      <c r="G955" s="101" t="s">
        <v>12</v>
      </c>
      <c r="H955" s="88" t="s">
        <v>13</v>
      </c>
      <c r="I955" s="88" t="s">
        <v>14</v>
      </c>
      <c r="J955" s="88" t="s">
        <v>15</v>
      </c>
      <c r="K955" s="100" t="s">
        <v>16</v>
      </c>
      <c r="L955" s="88" t="s">
        <v>17</v>
      </c>
      <c r="M955" s="88" t="s">
        <v>18</v>
      </c>
      <c r="N955" s="88" t="s">
        <v>19</v>
      </c>
    </row>
    <row r="956" spans="1:14" ht="15.75">
      <c r="A956" s="91"/>
      <c r="B956" s="88"/>
      <c r="C956" s="88"/>
      <c r="D956" s="91"/>
      <c r="E956" s="91"/>
      <c r="F956" s="101"/>
      <c r="G956" s="101"/>
      <c r="H956" s="88"/>
      <c r="I956" s="88"/>
      <c r="J956" s="88"/>
      <c r="K956" s="100"/>
      <c r="L956" s="88"/>
      <c r="M956" s="88"/>
      <c r="N956" s="88"/>
    </row>
    <row r="957" spans="1:14" ht="15.75">
      <c r="A957" s="62">
        <v>1</v>
      </c>
      <c r="B957" s="4">
        <v>42886</v>
      </c>
      <c r="C957" s="5" t="s">
        <v>20</v>
      </c>
      <c r="D957" s="5" t="s">
        <v>23</v>
      </c>
      <c r="E957" s="5" t="s">
        <v>48</v>
      </c>
      <c r="F957" s="6">
        <v>3175</v>
      </c>
      <c r="G957" s="6">
        <v>3215</v>
      </c>
      <c r="H957" s="6">
        <v>3150</v>
      </c>
      <c r="I957" s="6">
        <v>3125</v>
      </c>
      <c r="J957" s="6">
        <v>3100</v>
      </c>
      <c r="K957" s="6">
        <v>3125</v>
      </c>
      <c r="L957" s="5">
        <v>100</v>
      </c>
      <c r="M957" s="7">
        <f aca="true" t="shared" si="104" ref="M957:M992">IF(D957="BUY",(K957-F957)*(L957),(F957-K957)*(L957))</f>
        <v>5000</v>
      </c>
      <c r="N957" s="8">
        <f aca="true" t="shared" si="105" ref="N957:N992">M957/(L957)/F957%</f>
        <v>1.5748031496062993</v>
      </c>
    </row>
    <row r="958" spans="1:14" ht="15.75">
      <c r="A958" s="62">
        <v>2</v>
      </c>
      <c r="B958" s="4">
        <v>42885</v>
      </c>
      <c r="C958" s="5" t="s">
        <v>20</v>
      </c>
      <c r="D958" s="5" t="s">
        <v>23</v>
      </c>
      <c r="E958" s="5" t="s">
        <v>48</v>
      </c>
      <c r="F958" s="6">
        <v>3200</v>
      </c>
      <c r="G958" s="6">
        <v>3240</v>
      </c>
      <c r="H958" s="6">
        <v>3175</v>
      </c>
      <c r="I958" s="6">
        <v>3150</v>
      </c>
      <c r="J958" s="6">
        <v>3125</v>
      </c>
      <c r="K958" s="6">
        <v>3175</v>
      </c>
      <c r="L958" s="5">
        <v>100</v>
      </c>
      <c r="M958" s="7">
        <f t="shared" si="104"/>
        <v>2500</v>
      </c>
      <c r="N958" s="8">
        <f t="shared" si="105"/>
        <v>0.78125</v>
      </c>
    </row>
    <row r="959" spans="1:14" ht="15.75">
      <c r="A959" s="62">
        <v>3</v>
      </c>
      <c r="B959" s="4">
        <v>42885</v>
      </c>
      <c r="C959" s="5" t="s">
        <v>20</v>
      </c>
      <c r="D959" s="5" t="s">
        <v>21</v>
      </c>
      <c r="E959" s="5" t="s">
        <v>47</v>
      </c>
      <c r="F959" s="6">
        <v>170.5</v>
      </c>
      <c r="G959" s="6">
        <v>169.5</v>
      </c>
      <c r="H959" s="6">
        <v>171</v>
      </c>
      <c r="I959" s="6">
        <v>171.5</v>
      </c>
      <c r="J959" s="6">
        <v>172</v>
      </c>
      <c r="K959" s="6">
        <v>169.5</v>
      </c>
      <c r="L959" s="5">
        <v>5000</v>
      </c>
      <c r="M959" s="7">
        <f t="shared" si="104"/>
        <v>-5000</v>
      </c>
      <c r="N959" s="8">
        <f t="shared" si="105"/>
        <v>-0.5865102639296187</v>
      </c>
    </row>
    <row r="960" spans="1:14" ht="15.75">
      <c r="A960" s="62">
        <v>4</v>
      </c>
      <c r="B960" s="4">
        <v>42885</v>
      </c>
      <c r="C960" s="5" t="s">
        <v>20</v>
      </c>
      <c r="D960" s="5" t="s">
        <v>23</v>
      </c>
      <c r="E960" s="5" t="s">
        <v>44</v>
      </c>
      <c r="F960" s="6">
        <v>28840</v>
      </c>
      <c r="G960" s="6">
        <v>28910</v>
      </c>
      <c r="H960" s="6">
        <v>28800</v>
      </c>
      <c r="I960" s="6">
        <v>28760</v>
      </c>
      <c r="J960" s="6">
        <v>28720</v>
      </c>
      <c r="K960" s="6">
        <v>28720</v>
      </c>
      <c r="L960" s="5">
        <v>100</v>
      </c>
      <c r="M960" s="7">
        <f t="shared" si="104"/>
        <v>12000</v>
      </c>
      <c r="N960" s="8">
        <f t="shared" si="105"/>
        <v>0.41608876560332875</v>
      </c>
    </row>
    <row r="961" spans="1:14" ht="15.75">
      <c r="A961" s="62">
        <v>5</v>
      </c>
      <c r="B961" s="4">
        <v>42884</v>
      </c>
      <c r="C961" s="5" t="s">
        <v>20</v>
      </c>
      <c r="D961" s="5" t="s">
        <v>23</v>
      </c>
      <c r="E961" s="5" t="s">
        <v>24</v>
      </c>
      <c r="F961" s="6">
        <v>135.7</v>
      </c>
      <c r="G961" s="6">
        <v>136.7</v>
      </c>
      <c r="H961" s="6">
        <v>135.2</v>
      </c>
      <c r="I961" s="6">
        <v>134.7</v>
      </c>
      <c r="J961" s="6">
        <v>134.2</v>
      </c>
      <c r="K961" s="6">
        <v>135.2</v>
      </c>
      <c r="L961" s="5">
        <v>5000</v>
      </c>
      <c r="M961" s="7">
        <f t="shared" si="104"/>
        <v>2500</v>
      </c>
      <c r="N961" s="8">
        <f t="shared" si="105"/>
        <v>0.36845983787767134</v>
      </c>
    </row>
    <row r="962" spans="1:14" ht="15.75">
      <c r="A962" s="62">
        <v>6</v>
      </c>
      <c r="B962" s="4">
        <v>42881</v>
      </c>
      <c r="C962" s="5" t="s">
        <v>20</v>
      </c>
      <c r="D962" s="5" t="s">
        <v>23</v>
      </c>
      <c r="E962" s="5" t="s">
        <v>48</v>
      </c>
      <c r="F962" s="6">
        <v>3130</v>
      </c>
      <c r="G962" s="6">
        <v>3170</v>
      </c>
      <c r="H962" s="6">
        <v>3105</v>
      </c>
      <c r="I962" s="6">
        <v>3080</v>
      </c>
      <c r="J962" s="6">
        <v>3055</v>
      </c>
      <c r="K962" s="6">
        <v>3170</v>
      </c>
      <c r="L962" s="5">
        <v>100</v>
      </c>
      <c r="M962" s="7">
        <f t="shared" si="104"/>
        <v>-4000</v>
      </c>
      <c r="N962" s="8">
        <f t="shared" si="105"/>
        <v>-1.2779552715654952</v>
      </c>
    </row>
    <row r="963" spans="1:14" ht="15.75">
      <c r="A963" s="62">
        <v>7</v>
      </c>
      <c r="B963" s="4">
        <v>42881</v>
      </c>
      <c r="C963" s="5" t="s">
        <v>20</v>
      </c>
      <c r="D963" s="5" t="s">
        <v>23</v>
      </c>
      <c r="E963" s="5" t="s">
        <v>46</v>
      </c>
      <c r="F963" s="6">
        <v>366.45</v>
      </c>
      <c r="G963" s="6">
        <v>369</v>
      </c>
      <c r="H963" s="6">
        <v>364</v>
      </c>
      <c r="I963" s="6">
        <v>362</v>
      </c>
      <c r="J963" s="6">
        <v>360</v>
      </c>
      <c r="K963" s="6">
        <v>364</v>
      </c>
      <c r="L963" s="5">
        <v>1000</v>
      </c>
      <c r="M963" s="7">
        <f t="shared" si="104"/>
        <v>2449.9999999999886</v>
      </c>
      <c r="N963" s="8">
        <f t="shared" si="105"/>
        <v>0.6685768863419262</v>
      </c>
    </row>
    <row r="964" spans="1:14" ht="15.75">
      <c r="A964" s="62">
        <v>8</v>
      </c>
      <c r="B964" s="4">
        <v>42881</v>
      </c>
      <c r="C964" s="5" t="s">
        <v>20</v>
      </c>
      <c r="D964" s="5" t="s">
        <v>23</v>
      </c>
      <c r="E964" s="5" t="s">
        <v>47</v>
      </c>
      <c r="F964" s="6">
        <v>168.8</v>
      </c>
      <c r="G964" s="6">
        <v>169.8</v>
      </c>
      <c r="H964" s="6">
        <v>168.3</v>
      </c>
      <c r="I964" s="6">
        <v>167.8</v>
      </c>
      <c r="J964" s="6">
        <v>167.3</v>
      </c>
      <c r="K964" s="6">
        <v>168.3</v>
      </c>
      <c r="L964" s="5">
        <v>5000</v>
      </c>
      <c r="M964" s="7">
        <f t="shared" si="104"/>
        <v>2500</v>
      </c>
      <c r="N964" s="8">
        <f t="shared" si="105"/>
        <v>0.29620853080568715</v>
      </c>
    </row>
    <row r="965" spans="1:14" ht="15.75">
      <c r="A965" s="62">
        <v>9</v>
      </c>
      <c r="B965" s="4">
        <v>42880</v>
      </c>
      <c r="C965" s="5" t="s">
        <v>20</v>
      </c>
      <c r="D965" s="5" t="s">
        <v>21</v>
      </c>
      <c r="E965" s="5" t="s">
        <v>48</v>
      </c>
      <c r="F965" s="6">
        <v>3360</v>
      </c>
      <c r="G965" s="6">
        <v>3320</v>
      </c>
      <c r="H965" s="6">
        <v>3385</v>
      </c>
      <c r="I965" s="6">
        <v>3410</v>
      </c>
      <c r="J965" s="6">
        <v>3335</v>
      </c>
      <c r="K965" s="6">
        <v>3360</v>
      </c>
      <c r="L965" s="5">
        <v>100</v>
      </c>
      <c r="M965" s="7">
        <f t="shared" si="104"/>
        <v>0</v>
      </c>
      <c r="N965" s="8">
        <f t="shared" si="105"/>
        <v>0</v>
      </c>
    </row>
    <row r="966" spans="1:14" ht="15.75">
      <c r="A966" s="62">
        <v>10</v>
      </c>
      <c r="B966" s="4">
        <v>42879</v>
      </c>
      <c r="C966" s="5" t="s">
        <v>20</v>
      </c>
      <c r="D966" s="5" t="s">
        <v>23</v>
      </c>
      <c r="E966" s="5" t="s">
        <v>44</v>
      </c>
      <c r="F966" s="6">
        <v>28700</v>
      </c>
      <c r="G966" s="6">
        <v>28770</v>
      </c>
      <c r="H966" s="6">
        <v>28660</v>
      </c>
      <c r="I966" s="6">
        <v>28620</v>
      </c>
      <c r="J966" s="6">
        <v>28580</v>
      </c>
      <c r="K966" s="6">
        <v>28660</v>
      </c>
      <c r="L966" s="5">
        <v>100</v>
      </c>
      <c r="M966" s="7">
        <f t="shared" si="104"/>
        <v>4000</v>
      </c>
      <c r="N966" s="8">
        <f t="shared" si="105"/>
        <v>0.13937282229965156</v>
      </c>
    </row>
    <row r="967" spans="1:14" ht="15.75">
      <c r="A967" s="62">
        <v>11</v>
      </c>
      <c r="B967" s="4">
        <v>42878</v>
      </c>
      <c r="C967" s="5" t="s">
        <v>20</v>
      </c>
      <c r="D967" s="5" t="s">
        <v>21</v>
      </c>
      <c r="E967" s="5" t="s">
        <v>46</v>
      </c>
      <c r="F967" s="6">
        <v>371.5</v>
      </c>
      <c r="G967" s="6">
        <v>368</v>
      </c>
      <c r="H967" s="6">
        <v>373.5</v>
      </c>
      <c r="I967" s="6">
        <v>375.5</v>
      </c>
      <c r="J967" s="6">
        <v>377.5</v>
      </c>
      <c r="K967" s="6">
        <v>373.5</v>
      </c>
      <c r="L967" s="5">
        <v>1000</v>
      </c>
      <c r="M967" s="7">
        <f t="shared" si="104"/>
        <v>2000</v>
      </c>
      <c r="N967" s="8">
        <f t="shared" si="105"/>
        <v>0.5383580080753702</v>
      </c>
    </row>
    <row r="968" spans="1:14" ht="15.75">
      <c r="A968" s="62">
        <v>12</v>
      </c>
      <c r="B968" s="4">
        <v>42878</v>
      </c>
      <c r="C968" s="5" t="s">
        <v>20</v>
      </c>
      <c r="D968" s="5" t="s">
        <v>21</v>
      </c>
      <c r="E968" s="5" t="s">
        <v>47</v>
      </c>
      <c r="F968" s="6">
        <v>171.7</v>
      </c>
      <c r="G968" s="6">
        <v>170.7</v>
      </c>
      <c r="H968" s="6">
        <v>172.2</v>
      </c>
      <c r="I968" s="6">
        <v>172.7</v>
      </c>
      <c r="J968" s="6">
        <v>173.2</v>
      </c>
      <c r="K968" s="6">
        <v>172.2</v>
      </c>
      <c r="L968" s="5">
        <v>5000</v>
      </c>
      <c r="M968" s="7">
        <f t="shared" si="104"/>
        <v>2500</v>
      </c>
      <c r="N968" s="8">
        <f t="shared" si="105"/>
        <v>0.29120559114735006</v>
      </c>
    </row>
    <row r="969" spans="1:14" ht="15.75">
      <c r="A969" s="62">
        <v>13</v>
      </c>
      <c r="B969" s="4">
        <v>42877</v>
      </c>
      <c r="C969" s="5" t="s">
        <v>20</v>
      </c>
      <c r="D969" s="5" t="s">
        <v>21</v>
      </c>
      <c r="E969" s="5" t="s">
        <v>44</v>
      </c>
      <c r="F969" s="6">
        <v>28700</v>
      </c>
      <c r="G969" s="6">
        <v>28630</v>
      </c>
      <c r="H969" s="6">
        <v>28740</v>
      </c>
      <c r="I969" s="6">
        <v>28780</v>
      </c>
      <c r="J969" s="6">
        <v>28820</v>
      </c>
      <c r="K969" s="6">
        <v>28740</v>
      </c>
      <c r="L969" s="5">
        <v>100</v>
      </c>
      <c r="M969" s="7">
        <f t="shared" si="104"/>
        <v>4000</v>
      </c>
      <c r="N969" s="8">
        <f t="shared" si="105"/>
        <v>0.13937282229965156</v>
      </c>
    </row>
    <row r="970" spans="1:14" ht="15.75">
      <c r="A970" s="62">
        <v>14</v>
      </c>
      <c r="B970" s="4">
        <v>42874</v>
      </c>
      <c r="C970" s="5" t="s">
        <v>20</v>
      </c>
      <c r="D970" s="5" t="s">
        <v>21</v>
      </c>
      <c r="E970" s="5" t="s">
        <v>24</v>
      </c>
      <c r="F970" s="6">
        <v>135.75</v>
      </c>
      <c r="G970" s="6">
        <v>134.7</v>
      </c>
      <c r="H970" s="6">
        <v>136.3</v>
      </c>
      <c r="I970" s="6">
        <v>136.8</v>
      </c>
      <c r="J970" s="6">
        <v>137.3</v>
      </c>
      <c r="K970" s="6">
        <v>136.3</v>
      </c>
      <c r="L970" s="5">
        <v>5000</v>
      </c>
      <c r="M970" s="7">
        <f t="shared" si="104"/>
        <v>2750.000000000057</v>
      </c>
      <c r="N970" s="8">
        <f t="shared" si="105"/>
        <v>0.40515653775323124</v>
      </c>
    </row>
    <row r="971" spans="1:14" ht="15.75">
      <c r="A971" s="62">
        <v>15</v>
      </c>
      <c r="B971" s="4">
        <v>42873</v>
      </c>
      <c r="C971" s="5" t="s">
        <v>20</v>
      </c>
      <c r="D971" s="5" t="s">
        <v>23</v>
      </c>
      <c r="E971" s="5" t="s">
        <v>47</v>
      </c>
      <c r="F971" s="6">
        <v>162</v>
      </c>
      <c r="G971" s="6">
        <v>163</v>
      </c>
      <c r="H971" s="6">
        <v>161.5</v>
      </c>
      <c r="I971" s="6">
        <v>161</v>
      </c>
      <c r="J971" s="6">
        <v>160.5</v>
      </c>
      <c r="K971" s="6">
        <v>160.5</v>
      </c>
      <c r="L971" s="5">
        <v>5000</v>
      </c>
      <c r="M971" s="7">
        <f t="shared" si="104"/>
        <v>7500</v>
      </c>
      <c r="N971" s="8">
        <f t="shared" si="105"/>
        <v>0.9259259259259258</v>
      </c>
    </row>
    <row r="972" spans="1:14" ht="15.75">
      <c r="A972" s="62">
        <v>16</v>
      </c>
      <c r="B972" s="4">
        <v>42873</v>
      </c>
      <c r="C972" s="5" t="s">
        <v>20</v>
      </c>
      <c r="D972" s="5" t="s">
        <v>23</v>
      </c>
      <c r="E972" s="5" t="s">
        <v>24</v>
      </c>
      <c r="F972" s="6">
        <v>133</v>
      </c>
      <c r="G972" s="6">
        <v>134</v>
      </c>
      <c r="H972" s="6">
        <v>132.5</v>
      </c>
      <c r="I972" s="6">
        <v>132</v>
      </c>
      <c r="J972" s="6">
        <v>131.5</v>
      </c>
      <c r="K972" s="6">
        <v>132.5</v>
      </c>
      <c r="L972" s="5">
        <v>5000</v>
      </c>
      <c r="M972" s="7">
        <f t="shared" si="104"/>
        <v>2500</v>
      </c>
      <c r="N972" s="8">
        <f t="shared" si="105"/>
        <v>0.37593984962406013</v>
      </c>
    </row>
    <row r="973" spans="1:14" ht="15.75">
      <c r="A973" s="62">
        <v>17</v>
      </c>
      <c r="B973" s="4">
        <v>42873</v>
      </c>
      <c r="C973" s="5" t="s">
        <v>20</v>
      </c>
      <c r="D973" s="5" t="s">
        <v>21</v>
      </c>
      <c r="E973" s="5" t="s">
        <v>44</v>
      </c>
      <c r="F973" s="6">
        <v>28900</v>
      </c>
      <c r="G973" s="6">
        <v>28830</v>
      </c>
      <c r="H973" s="6">
        <v>28940</v>
      </c>
      <c r="I973" s="6">
        <v>28980</v>
      </c>
      <c r="J973" s="6">
        <v>29020</v>
      </c>
      <c r="K973" s="6">
        <v>28980</v>
      </c>
      <c r="L973" s="5">
        <v>100</v>
      </c>
      <c r="M973" s="7">
        <f t="shared" si="104"/>
        <v>8000</v>
      </c>
      <c r="N973" s="8">
        <f t="shared" si="105"/>
        <v>0.2768166089965398</v>
      </c>
    </row>
    <row r="974" spans="1:14" ht="15.75">
      <c r="A974" s="62">
        <v>18</v>
      </c>
      <c r="B974" s="4">
        <v>42872</v>
      </c>
      <c r="C974" s="5" t="s">
        <v>20</v>
      </c>
      <c r="D974" s="5" t="s">
        <v>21</v>
      </c>
      <c r="E974" s="5" t="s">
        <v>44</v>
      </c>
      <c r="F974" s="6">
        <v>28320</v>
      </c>
      <c r="G974" s="6">
        <v>28250</v>
      </c>
      <c r="H974" s="6">
        <v>28360</v>
      </c>
      <c r="I974" s="6">
        <v>28400</v>
      </c>
      <c r="J974" s="6">
        <v>28440</v>
      </c>
      <c r="K974" s="6">
        <v>28360</v>
      </c>
      <c r="L974" s="5">
        <v>100</v>
      </c>
      <c r="M974" s="7">
        <f t="shared" si="104"/>
        <v>4000</v>
      </c>
      <c r="N974" s="8">
        <f t="shared" si="105"/>
        <v>0.14124293785310735</v>
      </c>
    </row>
    <row r="975" spans="1:14" ht="15.75">
      <c r="A975" s="62">
        <v>19</v>
      </c>
      <c r="B975" s="4">
        <v>42872</v>
      </c>
      <c r="C975" s="5" t="s">
        <v>20</v>
      </c>
      <c r="D975" s="5" t="s">
        <v>21</v>
      </c>
      <c r="E975" s="5" t="s">
        <v>48</v>
      </c>
      <c r="F975" s="6">
        <v>3120</v>
      </c>
      <c r="G975" s="6">
        <v>3080</v>
      </c>
      <c r="H975" s="6">
        <v>3145</v>
      </c>
      <c r="I975" s="6">
        <v>3170</v>
      </c>
      <c r="J975" s="6">
        <v>3195</v>
      </c>
      <c r="K975" s="6">
        <v>3145</v>
      </c>
      <c r="L975" s="5">
        <v>100</v>
      </c>
      <c r="M975" s="7">
        <f t="shared" si="104"/>
        <v>2500</v>
      </c>
      <c r="N975" s="8">
        <f t="shared" si="105"/>
        <v>0.8012820512820513</v>
      </c>
    </row>
    <row r="976" spans="1:14" ht="15.75">
      <c r="A976" s="62">
        <v>20</v>
      </c>
      <c r="B976" s="4">
        <v>42870</v>
      </c>
      <c r="C976" s="5" t="s">
        <v>20</v>
      </c>
      <c r="D976" s="5" t="s">
        <v>21</v>
      </c>
      <c r="E976" s="5" t="s">
        <v>48</v>
      </c>
      <c r="F976" s="6">
        <v>3160</v>
      </c>
      <c r="G976" s="6">
        <v>3120</v>
      </c>
      <c r="H976" s="6">
        <v>3190</v>
      </c>
      <c r="I976" s="6">
        <v>3215</v>
      </c>
      <c r="J976" s="6">
        <v>3240</v>
      </c>
      <c r="K976" s="6">
        <v>3120</v>
      </c>
      <c r="L976" s="5">
        <v>100</v>
      </c>
      <c r="M976" s="7">
        <f t="shared" si="104"/>
        <v>-4000</v>
      </c>
      <c r="N976" s="8">
        <f t="shared" si="105"/>
        <v>-1.2658227848101264</v>
      </c>
    </row>
    <row r="977" spans="1:14" ht="15.75">
      <c r="A977" s="62">
        <v>21</v>
      </c>
      <c r="B977" s="4">
        <v>42870</v>
      </c>
      <c r="C977" s="5" t="s">
        <v>20</v>
      </c>
      <c r="D977" s="5" t="s">
        <v>23</v>
      </c>
      <c r="E977" s="5" t="s">
        <v>24</v>
      </c>
      <c r="F977" s="6">
        <v>136.4</v>
      </c>
      <c r="G977" s="6">
        <v>137.4</v>
      </c>
      <c r="H977" s="6">
        <v>135.8</v>
      </c>
      <c r="I977" s="6">
        <v>135.3</v>
      </c>
      <c r="J977" s="6">
        <v>134.8</v>
      </c>
      <c r="K977" s="6">
        <v>135.8</v>
      </c>
      <c r="L977" s="5">
        <v>5000</v>
      </c>
      <c r="M977" s="7">
        <f t="shared" si="104"/>
        <v>2999.999999999972</v>
      </c>
      <c r="N977" s="8">
        <f t="shared" si="105"/>
        <v>0.43988269794720986</v>
      </c>
    </row>
    <row r="978" spans="1:14" ht="15.75">
      <c r="A978" s="62">
        <v>22</v>
      </c>
      <c r="B978" s="4">
        <v>42867</v>
      </c>
      <c r="C978" s="5" t="s">
        <v>20</v>
      </c>
      <c r="D978" s="5" t="s">
        <v>23</v>
      </c>
      <c r="E978" s="5" t="s">
        <v>47</v>
      </c>
      <c r="F978" s="6">
        <v>166</v>
      </c>
      <c r="G978" s="6">
        <v>167</v>
      </c>
      <c r="H978" s="6">
        <v>165.5</v>
      </c>
      <c r="I978" s="6">
        <v>165</v>
      </c>
      <c r="J978" s="6">
        <v>164.5</v>
      </c>
      <c r="K978" s="6">
        <v>164.5</v>
      </c>
      <c r="L978" s="5">
        <v>5000</v>
      </c>
      <c r="M978" s="7">
        <f t="shared" si="104"/>
        <v>7500</v>
      </c>
      <c r="N978" s="8">
        <f t="shared" si="105"/>
        <v>0.9036144578313253</v>
      </c>
    </row>
    <row r="979" spans="1:14" ht="15.75">
      <c r="A979" s="62">
        <v>23</v>
      </c>
      <c r="B979" s="4">
        <v>42867</v>
      </c>
      <c r="C979" s="5" t="s">
        <v>20</v>
      </c>
      <c r="D979" s="5" t="s">
        <v>23</v>
      </c>
      <c r="E979" s="5" t="s">
        <v>24</v>
      </c>
      <c r="F979" s="6">
        <v>139</v>
      </c>
      <c r="G979" s="6">
        <v>140</v>
      </c>
      <c r="H979" s="6">
        <v>138.5</v>
      </c>
      <c r="I979" s="6">
        <v>138</v>
      </c>
      <c r="J979" s="6">
        <v>137.5</v>
      </c>
      <c r="K979" s="6">
        <v>137.5</v>
      </c>
      <c r="L979" s="5">
        <v>5000</v>
      </c>
      <c r="M979" s="7">
        <f t="shared" si="104"/>
        <v>7500</v>
      </c>
      <c r="N979" s="8">
        <f t="shared" si="105"/>
        <v>1.0791366906474822</v>
      </c>
    </row>
    <row r="980" spans="1:14" ht="15.75">
      <c r="A980" s="62">
        <v>24</v>
      </c>
      <c r="B980" s="4">
        <v>42866</v>
      </c>
      <c r="C980" s="5" t="s">
        <v>20</v>
      </c>
      <c r="D980" s="5" t="s">
        <v>21</v>
      </c>
      <c r="E980" s="5" t="s">
        <v>47</v>
      </c>
      <c r="F980" s="6">
        <v>170</v>
      </c>
      <c r="G980" s="6">
        <v>169</v>
      </c>
      <c r="H980" s="6">
        <v>170.5</v>
      </c>
      <c r="I980" s="6">
        <v>171</v>
      </c>
      <c r="J980" s="6">
        <v>171.5</v>
      </c>
      <c r="K980" s="6">
        <v>170.5</v>
      </c>
      <c r="L980" s="5">
        <v>5000</v>
      </c>
      <c r="M980" s="7">
        <f t="shared" si="104"/>
        <v>2500</v>
      </c>
      <c r="N980" s="8">
        <f t="shared" si="105"/>
        <v>0.29411764705882354</v>
      </c>
    </row>
    <row r="981" spans="1:14" ht="15.75">
      <c r="A981" s="62">
        <v>25</v>
      </c>
      <c r="B981" s="4">
        <v>42866</v>
      </c>
      <c r="C981" s="5" t="s">
        <v>20</v>
      </c>
      <c r="D981" s="5" t="s">
        <v>23</v>
      </c>
      <c r="E981" s="5" t="s">
        <v>44</v>
      </c>
      <c r="F981" s="6">
        <v>27940</v>
      </c>
      <c r="G981" s="6">
        <v>28010</v>
      </c>
      <c r="H981" s="6">
        <v>27900</v>
      </c>
      <c r="I981" s="6">
        <v>27860</v>
      </c>
      <c r="J981" s="6">
        <v>27820</v>
      </c>
      <c r="K981" s="6">
        <v>28010</v>
      </c>
      <c r="L981" s="5">
        <v>100</v>
      </c>
      <c r="M981" s="7">
        <f t="shared" si="104"/>
        <v>-7000</v>
      </c>
      <c r="N981" s="8">
        <f t="shared" si="105"/>
        <v>-0.25053686471009307</v>
      </c>
    </row>
    <row r="982" spans="1:14" ht="15.75">
      <c r="A982" s="62">
        <v>26</v>
      </c>
      <c r="B982" s="4">
        <v>42865</v>
      </c>
      <c r="C982" s="5" t="s">
        <v>20</v>
      </c>
      <c r="D982" s="5" t="s">
        <v>23</v>
      </c>
      <c r="E982" s="5" t="s">
        <v>24</v>
      </c>
      <c r="F982" s="6">
        <v>140.5</v>
      </c>
      <c r="G982" s="6">
        <v>139.5</v>
      </c>
      <c r="H982" s="6">
        <v>141</v>
      </c>
      <c r="I982" s="6">
        <v>141.5</v>
      </c>
      <c r="J982" s="6">
        <v>142</v>
      </c>
      <c r="K982" s="6">
        <v>141</v>
      </c>
      <c r="L982" s="5">
        <v>5000</v>
      </c>
      <c r="M982" s="7">
        <f t="shared" si="104"/>
        <v>-2500</v>
      </c>
      <c r="N982" s="8">
        <f t="shared" si="105"/>
        <v>-0.35587188612099646</v>
      </c>
    </row>
    <row r="983" spans="1:14" ht="15.75">
      <c r="A983" s="62">
        <v>27</v>
      </c>
      <c r="B983" s="4">
        <v>42864</v>
      </c>
      <c r="C983" s="5" t="s">
        <v>20</v>
      </c>
      <c r="D983" s="5" t="s">
        <v>23</v>
      </c>
      <c r="E983" s="5" t="s">
        <v>44</v>
      </c>
      <c r="F983" s="6">
        <v>28060</v>
      </c>
      <c r="G983" s="6">
        <v>28130</v>
      </c>
      <c r="H983" s="6">
        <v>28020</v>
      </c>
      <c r="I983" s="6">
        <v>27980</v>
      </c>
      <c r="J983" s="6">
        <v>27940</v>
      </c>
      <c r="K983" s="6">
        <v>28130</v>
      </c>
      <c r="L983" s="5">
        <v>100</v>
      </c>
      <c r="M983" s="7">
        <f t="shared" si="104"/>
        <v>-7000</v>
      </c>
      <c r="N983" s="8">
        <f t="shared" si="105"/>
        <v>-0.2494654312188168</v>
      </c>
    </row>
    <row r="984" spans="1:14" ht="15.75">
      <c r="A984" s="62">
        <v>28</v>
      </c>
      <c r="B984" s="4">
        <v>42864</v>
      </c>
      <c r="C984" s="5" t="s">
        <v>20</v>
      </c>
      <c r="D984" s="5" t="s">
        <v>21</v>
      </c>
      <c r="E984" s="5" t="s">
        <v>24</v>
      </c>
      <c r="F984" s="6">
        <v>141.5</v>
      </c>
      <c r="G984" s="6">
        <v>140.5</v>
      </c>
      <c r="H984" s="6">
        <v>142</v>
      </c>
      <c r="I984" s="6">
        <v>142.5</v>
      </c>
      <c r="J984" s="6">
        <v>143</v>
      </c>
      <c r="K984" s="6">
        <v>142</v>
      </c>
      <c r="L984" s="5">
        <v>5000</v>
      </c>
      <c r="M984" s="7">
        <f t="shared" si="104"/>
        <v>2500</v>
      </c>
      <c r="N984" s="8">
        <f t="shared" si="105"/>
        <v>0.35335689045936397</v>
      </c>
    </row>
    <row r="985" spans="1:14" ht="15.75">
      <c r="A985" s="62">
        <v>29</v>
      </c>
      <c r="B985" s="4">
        <v>42863</v>
      </c>
      <c r="C985" s="5" t="s">
        <v>20</v>
      </c>
      <c r="D985" s="5" t="s">
        <v>21</v>
      </c>
      <c r="E985" s="5" t="s">
        <v>44</v>
      </c>
      <c r="F985" s="6">
        <v>28200</v>
      </c>
      <c r="G985" s="6">
        <v>28130</v>
      </c>
      <c r="H985" s="6">
        <v>28240</v>
      </c>
      <c r="I985" s="6">
        <v>28280</v>
      </c>
      <c r="J985" s="6">
        <v>28320</v>
      </c>
      <c r="K985" s="6">
        <v>28240</v>
      </c>
      <c r="L985" s="5">
        <v>100</v>
      </c>
      <c r="M985" s="7">
        <f t="shared" si="104"/>
        <v>4000</v>
      </c>
      <c r="N985" s="8">
        <f t="shared" si="105"/>
        <v>0.14184397163120568</v>
      </c>
    </row>
    <row r="986" spans="1:14" ht="15.75">
      <c r="A986" s="62">
        <v>30</v>
      </c>
      <c r="B986" s="4">
        <v>42860</v>
      </c>
      <c r="C986" s="5" t="s">
        <v>20</v>
      </c>
      <c r="D986" s="5" t="s">
        <v>21</v>
      </c>
      <c r="E986" s="5" t="s">
        <v>47</v>
      </c>
      <c r="F986" s="6">
        <v>165</v>
      </c>
      <c r="G986" s="6">
        <v>164</v>
      </c>
      <c r="H986" s="6">
        <v>165.5</v>
      </c>
      <c r="I986" s="6">
        <v>166</v>
      </c>
      <c r="J986" s="6">
        <v>166.5</v>
      </c>
      <c r="K986" s="6">
        <v>165.5</v>
      </c>
      <c r="L986" s="5">
        <v>5000</v>
      </c>
      <c r="M986" s="7">
        <f t="shared" si="104"/>
        <v>2500</v>
      </c>
      <c r="N986" s="8">
        <f t="shared" si="105"/>
        <v>0.30303030303030304</v>
      </c>
    </row>
    <row r="987" spans="1:14" ht="15.75">
      <c r="A987" s="62">
        <v>31</v>
      </c>
      <c r="B987" s="4">
        <v>42860</v>
      </c>
      <c r="C987" s="5" t="s">
        <v>20</v>
      </c>
      <c r="D987" s="5" t="s">
        <v>23</v>
      </c>
      <c r="E987" s="5" t="s">
        <v>44</v>
      </c>
      <c r="F987" s="6">
        <v>28200</v>
      </c>
      <c r="G987" s="6">
        <v>28270</v>
      </c>
      <c r="H987" s="6">
        <v>28150</v>
      </c>
      <c r="I987" s="6">
        <v>28110</v>
      </c>
      <c r="J987" s="6">
        <v>28070</v>
      </c>
      <c r="K987" s="6">
        <v>28150</v>
      </c>
      <c r="L987" s="5">
        <v>100</v>
      </c>
      <c r="M987" s="7">
        <f t="shared" si="104"/>
        <v>5000</v>
      </c>
      <c r="N987" s="8">
        <f t="shared" si="105"/>
        <v>0.1773049645390071</v>
      </c>
    </row>
    <row r="988" spans="1:14" ht="19.5" customHeight="1">
      <c r="A988" s="62">
        <v>32</v>
      </c>
      <c r="B988" s="4">
        <v>42859</v>
      </c>
      <c r="C988" s="5" t="s">
        <v>20</v>
      </c>
      <c r="D988" s="5" t="s">
        <v>23</v>
      </c>
      <c r="E988" s="5" t="s">
        <v>44</v>
      </c>
      <c r="F988" s="6">
        <v>28155</v>
      </c>
      <c r="G988" s="6">
        <v>28230</v>
      </c>
      <c r="H988" s="6">
        <v>28110</v>
      </c>
      <c r="I988" s="6">
        <v>28070</v>
      </c>
      <c r="J988" s="6">
        <v>28030</v>
      </c>
      <c r="K988" s="6">
        <v>28110</v>
      </c>
      <c r="L988" s="5">
        <v>100</v>
      </c>
      <c r="M988" s="7">
        <f t="shared" si="104"/>
        <v>4500</v>
      </c>
      <c r="N988" s="8">
        <f t="shared" si="105"/>
        <v>0.15982951518380395</v>
      </c>
    </row>
    <row r="989" spans="1:14" ht="19.5" customHeight="1">
      <c r="A989" s="62">
        <v>33</v>
      </c>
      <c r="B989" s="4">
        <v>42859</v>
      </c>
      <c r="C989" s="5" t="s">
        <v>20</v>
      </c>
      <c r="D989" s="5" t="s">
        <v>23</v>
      </c>
      <c r="E989" s="5" t="s">
        <v>47</v>
      </c>
      <c r="F989" s="6">
        <v>164</v>
      </c>
      <c r="G989" s="6">
        <v>165</v>
      </c>
      <c r="H989" s="6">
        <v>163.5</v>
      </c>
      <c r="I989" s="6">
        <v>163</v>
      </c>
      <c r="J989" s="6">
        <v>162.5</v>
      </c>
      <c r="K989" s="6">
        <v>163.5</v>
      </c>
      <c r="L989" s="5">
        <v>5000</v>
      </c>
      <c r="M989" s="7">
        <f t="shared" si="104"/>
        <v>2500</v>
      </c>
      <c r="N989" s="8">
        <f t="shared" si="105"/>
        <v>0.3048780487804878</v>
      </c>
    </row>
    <row r="990" spans="1:14" ht="19.5" customHeight="1">
      <c r="A990" s="62">
        <v>34</v>
      </c>
      <c r="B990" s="4">
        <v>42858</v>
      </c>
      <c r="C990" s="5" t="s">
        <v>20</v>
      </c>
      <c r="D990" s="5" t="s">
        <v>23</v>
      </c>
      <c r="E990" s="5" t="s">
        <v>44</v>
      </c>
      <c r="F990" s="6">
        <v>28550</v>
      </c>
      <c r="G990" s="6">
        <v>28630</v>
      </c>
      <c r="H990" s="6">
        <v>28510</v>
      </c>
      <c r="I990" s="6">
        <v>28470</v>
      </c>
      <c r="J990" s="6">
        <v>28430</v>
      </c>
      <c r="K990" s="6">
        <v>28470</v>
      </c>
      <c r="L990" s="5">
        <v>100</v>
      </c>
      <c r="M990" s="7">
        <f t="shared" si="104"/>
        <v>8000</v>
      </c>
      <c r="N990" s="8">
        <f t="shared" si="105"/>
        <v>0.28021015761821366</v>
      </c>
    </row>
    <row r="991" spans="1:14" ht="15.75">
      <c r="A991" s="62">
        <v>35</v>
      </c>
      <c r="B991" s="4">
        <v>42858</v>
      </c>
      <c r="C991" s="5" t="s">
        <v>20</v>
      </c>
      <c r="D991" s="5" t="s">
        <v>23</v>
      </c>
      <c r="E991" s="5" t="s">
        <v>47</v>
      </c>
      <c r="F991" s="6">
        <v>168</v>
      </c>
      <c r="G991" s="6">
        <v>169</v>
      </c>
      <c r="H991" s="6">
        <v>167.5</v>
      </c>
      <c r="I991" s="6">
        <v>167</v>
      </c>
      <c r="J991" s="6">
        <v>166.5</v>
      </c>
      <c r="K991" s="6">
        <v>169</v>
      </c>
      <c r="L991" s="5">
        <v>5000</v>
      </c>
      <c r="M991" s="7">
        <f t="shared" si="104"/>
        <v>-5000</v>
      </c>
      <c r="N991" s="8">
        <f t="shared" si="105"/>
        <v>-0.5952380952380952</v>
      </c>
    </row>
    <row r="992" spans="1:14" ht="15.75">
      <c r="A992" s="62">
        <v>36</v>
      </c>
      <c r="B992" s="4">
        <v>42857</v>
      </c>
      <c r="C992" s="5" t="s">
        <v>20</v>
      </c>
      <c r="D992" s="5" t="s">
        <v>23</v>
      </c>
      <c r="E992" s="5" t="s">
        <v>44</v>
      </c>
      <c r="F992" s="6">
        <v>28590</v>
      </c>
      <c r="G992" s="6">
        <v>28670</v>
      </c>
      <c r="H992" s="6">
        <v>28550</v>
      </c>
      <c r="I992" s="6">
        <v>28510</v>
      </c>
      <c r="J992" s="6">
        <v>28470</v>
      </c>
      <c r="K992" s="6">
        <v>28470</v>
      </c>
      <c r="L992" s="5">
        <v>100</v>
      </c>
      <c r="M992" s="7">
        <f t="shared" si="104"/>
        <v>12000</v>
      </c>
      <c r="N992" s="8">
        <f t="shared" si="105"/>
        <v>0.41972717733473247</v>
      </c>
    </row>
    <row r="993" spans="1:14" ht="15.75">
      <c r="A993" s="58"/>
      <c r="B993" s="59"/>
      <c r="C993" s="40"/>
      <c r="D993" s="40"/>
      <c r="E993" s="40"/>
      <c r="F993" s="25"/>
      <c r="G993" s="25"/>
      <c r="H993" s="25"/>
      <c r="I993" s="25"/>
      <c r="J993" s="25"/>
      <c r="K993" s="25"/>
      <c r="L993" s="40"/>
      <c r="M993" s="60"/>
      <c r="N993" s="61"/>
    </row>
    <row r="994" spans="1:14" ht="15.75">
      <c r="A994" s="58"/>
      <c r="B994" s="59"/>
      <c r="C994" s="40"/>
      <c r="D994" s="40"/>
      <c r="E994" s="40"/>
      <c r="F994" s="25"/>
      <c r="G994" s="25"/>
      <c r="H994" s="25"/>
      <c r="I994" s="25"/>
      <c r="J994" s="25"/>
      <c r="K994" s="25"/>
      <c r="L994" s="40"/>
      <c r="M994" s="60"/>
      <c r="N994" s="61"/>
    </row>
    <row r="995" spans="1:14" ht="15.75">
      <c r="A995" s="9" t="s">
        <v>25</v>
      </c>
      <c r="B995" s="10"/>
      <c r="C995" s="11"/>
      <c r="D995" s="12"/>
      <c r="E995" s="13"/>
      <c r="F995" s="13"/>
      <c r="G995" s="14"/>
      <c r="H995" s="15"/>
      <c r="I995" s="15"/>
      <c r="J995" s="15"/>
      <c r="K995" s="16"/>
      <c r="L995" s="17"/>
      <c r="N995" s="18"/>
    </row>
    <row r="996" spans="1:12" ht="15.75">
      <c r="A996" s="9" t="s">
        <v>26</v>
      </c>
      <c r="B996" s="19"/>
      <c r="C996" s="11"/>
      <c r="D996" s="12"/>
      <c r="E996" s="13"/>
      <c r="F996" s="13"/>
      <c r="G996" s="14"/>
      <c r="H996" s="13"/>
      <c r="I996" s="13"/>
      <c r="J996" s="13"/>
      <c r="K996" s="16"/>
      <c r="L996" s="17"/>
    </row>
    <row r="997" spans="1:14" ht="31.5" customHeight="1">
      <c r="A997" s="9" t="s">
        <v>26</v>
      </c>
      <c r="B997" s="19"/>
      <c r="C997" s="20"/>
      <c r="D997" s="21"/>
      <c r="E997" s="22"/>
      <c r="F997" s="22"/>
      <c r="G997" s="23"/>
      <c r="H997" s="22"/>
      <c r="I997" s="22"/>
      <c r="J997" s="22"/>
      <c r="K997" s="22"/>
      <c r="L997" s="17"/>
      <c r="M997" s="17"/>
      <c r="N997" s="17"/>
    </row>
    <row r="998" spans="1:14" ht="15.75">
      <c r="A998" s="24"/>
      <c r="B998" s="19"/>
      <c r="C998" s="22"/>
      <c r="D998" s="22"/>
      <c r="E998" s="22"/>
      <c r="F998" s="25"/>
      <c r="G998" s="26"/>
      <c r="H998" s="27" t="s">
        <v>27</v>
      </c>
      <c r="I998" s="27"/>
      <c r="J998" s="28"/>
      <c r="K998" s="28"/>
      <c r="L998" s="17"/>
      <c r="M998" s="17"/>
      <c r="N998" s="17"/>
    </row>
    <row r="999" spans="1:12" ht="15.75">
      <c r="A999" s="24"/>
      <c r="B999" s="19"/>
      <c r="C999" s="97" t="s">
        <v>28</v>
      </c>
      <c r="D999" s="97"/>
      <c r="E999" s="29">
        <v>35</v>
      </c>
      <c r="F999" s="30">
        <v>100</v>
      </c>
      <c r="G999" s="31">
        <v>35</v>
      </c>
      <c r="H999" s="32">
        <f>G1000/G999%</f>
        <v>77.14285714285715</v>
      </c>
      <c r="I999" s="32"/>
      <c r="J999" s="32"/>
      <c r="L999" s="17"/>
    </row>
    <row r="1000" spans="1:14" ht="15.75">
      <c r="A1000" s="24"/>
      <c r="B1000" s="19"/>
      <c r="C1000" s="98" t="s">
        <v>29</v>
      </c>
      <c r="D1000" s="98"/>
      <c r="E1000" s="33">
        <v>27</v>
      </c>
      <c r="F1000" s="34">
        <f>(E1000/E999)*100</f>
        <v>77.14285714285715</v>
      </c>
      <c r="G1000" s="31">
        <v>27</v>
      </c>
      <c r="H1000" s="28"/>
      <c r="I1000" s="28"/>
      <c r="J1000" s="22"/>
      <c r="K1000" s="28"/>
      <c r="M1000" s="22" t="s">
        <v>30</v>
      </c>
      <c r="N1000" s="22"/>
    </row>
    <row r="1001" spans="1:14" ht="15.75">
      <c r="A1001" s="35"/>
      <c r="B1001" s="19"/>
      <c r="C1001" s="98" t="s">
        <v>31</v>
      </c>
      <c r="D1001" s="98"/>
      <c r="E1001" s="33">
        <v>0</v>
      </c>
      <c r="F1001" s="34">
        <f>(E1001/E999)*100</f>
        <v>0</v>
      </c>
      <c r="G1001" s="36"/>
      <c r="H1001" s="31"/>
      <c r="I1001" s="31"/>
      <c r="J1001" s="22"/>
      <c r="K1001" s="28"/>
      <c r="L1001" s="17"/>
      <c r="M1001" s="20"/>
      <c r="N1001" s="20"/>
    </row>
    <row r="1002" spans="1:14" ht="15.75">
      <c r="A1002" s="35"/>
      <c r="B1002" s="19"/>
      <c r="C1002" s="98" t="s">
        <v>32</v>
      </c>
      <c r="D1002" s="98"/>
      <c r="E1002" s="33">
        <v>0</v>
      </c>
      <c r="F1002" s="34">
        <f>(E1002/E999)*100</f>
        <v>0</v>
      </c>
      <c r="G1002" s="36"/>
      <c r="H1002" s="31"/>
      <c r="I1002" s="31"/>
      <c r="J1002" s="22"/>
      <c r="K1002" s="28"/>
      <c r="L1002" s="17"/>
      <c r="M1002" s="17"/>
      <c r="N1002" s="17"/>
    </row>
    <row r="1003" spans="1:14" ht="15.75">
      <c r="A1003" s="35"/>
      <c r="B1003" s="19"/>
      <c r="C1003" s="98" t="s">
        <v>33</v>
      </c>
      <c r="D1003" s="98"/>
      <c r="E1003" s="33">
        <v>7</v>
      </c>
      <c r="F1003" s="34">
        <f>(E1003/E999)*100</f>
        <v>20</v>
      </c>
      <c r="G1003" s="36"/>
      <c r="H1003" s="22" t="s">
        <v>34</v>
      </c>
      <c r="I1003" s="22"/>
      <c r="J1003" s="37"/>
      <c r="K1003" s="28"/>
      <c r="L1003" s="17"/>
      <c r="M1003" s="17"/>
      <c r="N1003" s="17"/>
    </row>
    <row r="1004" spans="1:14" ht="15.75">
      <c r="A1004" s="35"/>
      <c r="B1004" s="19"/>
      <c r="C1004" s="98" t="s">
        <v>35</v>
      </c>
      <c r="D1004" s="98"/>
      <c r="E1004" s="33">
        <v>1</v>
      </c>
      <c r="F1004" s="34">
        <f>(E1004/E999)*100</f>
        <v>2.857142857142857</v>
      </c>
      <c r="G1004" s="36"/>
      <c r="H1004" s="22"/>
      <c r="I1004" s="22"/>
      <c r="J1004" s="37"/>
      <c r="K1004" s="28"/>
      <c r="L1004" s="17"/>
      <c r="M1004" s="17"/>
      <c r="N1004" s="17"/>
    </row>
    <row r="1005" spans="1:14" ht="15.75">
      <c r="A1005" s="35"/>
      <c r="B1005" s="19"/>
      <c r="C1005" s="99" t="s">
        <v>36</v>
      </c>
      <c r="D1005" s="99"/>
      <c r="E1005" s="38"/>
      <c r="F1005" s="39">
        <f>(E1005/E999)*100</f>
        <v>0</v>
      </c>
      <c r="G1005" s="36"/>
      <c r="H1005" s="22"/>
      <c r="I1005" s="22"/>
      <c r="M1005" s="17"/>
      <c r="N1005" s="17"/>
    </row>
    <row r="1006" spans="1:14" ht="15.75">
      <c r="A1006" s="35"/>
      <c r="B1006" s="19"/>
      <c r="C1006" s="17"/>
      <c r="D1006" s="17"/>
      <c r="E1006" s="17"/>
      <c r="F1006" s="28"/>
      <c r="G1006" s="36"/>
      <c r="H1006" s="32"/>
      <c r="I1006" s="32"/>
      <c r="J1006" s="28"/>
      <c r="K1006" s="32"/>
      <c r="L1006" s="17"/>
      <c r="M1006" s="17"/>
      <c r="N1006" s="17"/>
    </row>
    <row r="1007" spans="1:12" ht="15.75">
      <c r="A1007" s="35"/>
      <c r="B1007" s="10"/>
      <c r="C1007" s="20"/>
      <c r="D1007" s="40"/>
      <c r="E1007" s="22"/>
      <c r="F1007" s="22"/>
      <c r="G1007" s="23"/>
      <c r="H1007" s="28"/>
      <c r="I1007" s="28"/>
      <c r="J1007" s="28"/>
      <c r="K1007" s="25"/>
      <c r="L1007" s="17"/>
    </row>
    <row r="1008" spans="1:14" ht="15.75">
      <c r="A1008" s="41" t="s">
        <v>37</v>
      </c>
      <c r="B1008" s="10"/>
      <c r="C1008" s="11"/>
      <c r="D1008" s="11"/>
      <c r="E1008" s="13"/>
      <c r="F1008" s="13"/>
      <c r="G1008" s="42"/>
      <c r="H1008" s="43"/>
      <c r="I1008" s="43"/>
      <c r="J1008" s="43"/>
      <c r="K1008" s="13"/>
      <c r="L1008" s="17"/>
      <c r="M1008" s="40"/>
      <c r="N1008" s="40"/>
    </row>
    <row r="1009" spans="1:14" ht="15.75">
      <c r="A1009" s="12" t="s">
        <v>38</v>
      </c>
      <c r="B1009" s="10"/>
      <c r="C1009" s="44"/>
      <c r="D1009" s="45"/>
      <c r="E1009" s="46"/>
      <c r="F1009" s="43"/>
      <c r="G1009" s="42"/>
      <c r="H1009" s="43"/>
      <c r="I1009" s="43"/>
      <c r="J1009" s="43"/>
      <c r="K1009" s="13"/>
      <c r="L1009" s="17"/>
      <c r="M1009" s="24"/>
      <c r="N1009" s="24"/>
    </row>
    <row r="1010" spans="1:14" ht="15.75">
      <c r="A1010" s="12" t="s">
        <v>39</v>
      </c>
      <c r="B1010" s="10"/>
      <c r="C1010" s="11"/>
      <c r="D1010" s="45"/>
      <c r="E1010" s="46"/>
      <c r="F1010" s="43"/>
      <c r="G1010" s="42"/>
      <c r="H1010" s="47"/>
      <c r="I1010" s="47"/>
      <c r="J1010" s="47"/>
      <c r="K1010" s="13"/>
      <c r="L1010" s="17"/>
      <c r="M1010" s="17"/>
      <c r="N1010" s="17"/>
    </row>
    <row r="1011" spans="1:14" ht="15.75">
      <c r="A1011" s="12" t="s">
        <v>40</v>
      </c>
      <c r="B1011" s="44"/>
      <c r="C1011" s="11"/>
      <c r="D1011" s="45"/>
      <c r="E1011" s="46"/>
      <c r="F1011" s="43"/>
      <c r="G1011" s="48"/>
      <c r="H1011" s="47"/>
      <c r="I1011" s="47"/>
      <c r="J1011" s="47"/>
      <c r="K1011" s="13"/>
      <c r="L1011" s="17"/>
      <c r="M1011" s="17"/>
      <c r="N1011" s="17"/>
    </row>
    <row r="1012" spans="1:14" ht="15.75">
      <c r="A1012" s="12" t="s">
        <v>41</v>
      </c>
      <c r="B1012" s="35"/>
      <c r="C1012" s="11"/>
      <c r="D1012" s="49"/>
      <c r="E1012" s="43"/>
      <c r="F1012" s="43"/>
      <c r="G1012" s="48"/>
      <c r="H1012" s="47"/>
      <c r="I1012" s="47"/>
      <c r="J1012" s="47"/>
      <c r="K1012" s="43"/>
      <c r="L1012" s="17"/>
      <c r="M1012" s="17"/>
      <c r="N1012" s="17"/>
    </row>
    <row r="1015" spans="1:14" ht="15.75">
      <c r="A1015" s="93" t="s">
        <v>0</v>
      </c>
      <c r="B1015" s="93"/>
      <c r="C1015" s="93"/>
      <c r="D1015" s="93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</row>
    <row r="1016" spans="1:14" ht="15.75">
      <c r="A1016" s="93"/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</row>
    <row r="1017" spans="1:14" ht="15.75" customHeight="1">
      <c r="A1017" s="93"/>
      <c r="B1017" s="93"/>
      <c r="C1017" s="93"/>
      <c r="D1017" s="93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</row>
    <row r="1018" spans="1:14" ht="15.75">
      <c r="A1018" s="94" t="s">
        <v>1</v>
      </c>
      <c r="B1018" s="94"/>
      <c r="C1018" s="94"/>
      <c r="D1018" s="94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</row>
    <row r="1019" spans="1:14" ht="15.75">
      <c r="A1019" s="94" t="s">
        <v>2</v>
      </c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  <c r="L1019" s="94"/>
      <c r="M1019" s="94"/>
      <c r="N1019" s="94"/>
    </row>
    <row r="1020" spans="1:14" ht="15.75">
      <c r="A1020" s="94"/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</row>
    <row r="1021" spans="1:14" ht="15.75">
      <c r="A1021" s="95" t="s">
        <v>3</v>
      </c>
      <c r="B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</row>
    <row r="1022" spans="1:14" ht="15.75">
      <c r="A1022" s="52"/>
      <c r="B1022" s="53"/>
      <c r="C1022" s="53"/>
      <c r="D1022" s="53"/>
      <c r="E1022" s="54"/>
      <c r="F1022" s="55"/>
      <c r="G1022" s="56"/>
      <c r="H1022" s="55"/>
      <c r="I1022" s="55"/>
      <c r="J1022" s="55"/>
      <c r="K1022" s="55"/>
      <c r="L1022" s="54"/>
      <c r="M1022" s="54"/>
      <c r="N1022" s="57"/>
    </row>
    <row r="1023" spans="1:14" ht="15.75">
      <c r="A1023" s="96" t="s">
        <v>52</v>
      </c>
      <c r="B1023" s="96"/>
      <c r="C1023" s="96"/>
      <c r="D1023" s="96"/>
      <c r="E1023" s="96"/>
      <c r="F1023" s="96"/>
      <c r="G1023" s="96"/>
      <c r="H1023" s="96"/>
      <c r="I1023" s="96"/>
      <c r="J1023" s="96"/>
      <c r="K1023" s="96"/>
      <c r="L1023" s="96"/>
      <c r="M1023" s="96"/>
      <c r="N1023" s="96"/>
    </row>
    <row r="1024" spans="1:14" ht="15.75">
      <c r="A1024" s="96" t="s">
        <v>5</v>
      </c>
      <c r="B1024" s="96"/>
      <c r="C1024" s="96"/>
      <c r="D1024" s="96"/>
      <c r="E1024" s="96"/>
      <c r="F1024" s="96"/>
      <c r="G1024" s="96"/>
      <c r="H1024" s="96"/>
      <c r="I1024" s="96"/>
      <c r="J1024" s="96"/>
      <c r="K1024" s="96"/>
      <c r="L1024" s="96"/>
      <c r="M1024" s="96"/>
      <c r="N1024" s="96"/>
    </row>
    <row r="1025" spans="1:14" ht="16.5" customHeight="1">
      <c r="A1025" s="91" t="s">
        <v>6</v>
      </c>
      <c r="B1025" s="88" t="s">
        <v>7</v>
      </c>
      <c r="C1025" s="88" t="s">
        <v>8</v>
      </c>
      <c r="D1025" s="91" t="s">
        <v>9</v>
      </c>
      <c r="E1025" s="91" t="s">
        <v>10</v>
      </c>
      <c r="F1025" s="88" t="s">
        <v>11</v>
      </c>
      <c r="G1025" s="88" t="s">
        <v>12</v>
      </c>
      <c r="H1025" s="88" t="s">
        <v>13</v>
      </c>
      <c r="I1025" s="88" t="s">
        <v>14</v>
      </c>
      <c r="J1025" s="88" t="s">
        <v>15</v>
      </c>
      <c r="K1025" s="90" t="s">
        <v>16</v>
      </c>
      <c r="L1025" s="88" t="s">
        <v>17</v>
      </c>
      <c r="M1025" s="88" t="s">
        <v>18</v>
      </c>
      <c r="N1025" s="88" t="s">
        <v>19</v>
      </c>
    </row>
    <row r="1026" spans="1:14" ht="15.75">
      <c r="A1026" s="91"/>
      <c r="B1026" s="88"/>
      <c r="C1026" s="88"/>
      <c r="D1026" s="91"/>
      <c r="E1026" s="91"/>
      <c r="F1026" s="88"/>
      <c r="G1026" s="88"/>
      <c r="H1026" s="88"/>
      <c r="I1026" s="88"/>
      <c r="J1026" s="88"/>
      <c r="K1026" s="90"/>
      <c r="L1026" s="88"/>
      <c r="M1026" s="88"/>
      <c r="N1026" s="88"/>
    </row>
    <row r="1027" spans="1:14" ht="15.75">
      <c r="A1027" s="62">
        <v>1</v>
      </c>
      <c r="B1027" s="4">
        <v>42852</v>
      </c>
      <c r="C1027" s="5" t="s">
        <v>20</v>
      </c>
      <c r="D1027" s="5" t="s">
        <v>23</v>
      </c>
      <c r="E1027" s="5" t="s">
        <v>22</v>
      </c>
      <c r="F1027" s="6">
        <v>3120</v>
      </c>
      <c r="G1027" s="6">
        <v>3170</v>
      </c>
      <c r="H1027" s="6">
        <v>3095</v>
      </c>
      <c r="I1027" s="6">
        <v>3070</v>
      </c>
      <c r="J1027" s="6">
        <v>3045</v>
      </c>
      <c r="K1027" s="6">
        <v>3097</v>
      </c>
      <c r="L1027" s="5">
        <v>100</v>
      </c>
      <c r="M1027" s="7">
        <f aca="true" t="shared" si="106" ref="M1027:M1055">IF(D1027="BUY",(K1027-F1027)*(L1027),(F1027-K1027)*(L1027))</f>
        <v>2300</v>
      </c>
      <c r="N1027" s="8">
        <f aca="true" t="shared" si="107" ref="N1027:N1056">M1027/(L1027)/F1027%</f>
        <v>0.7371794871794872</v>
      </c>
    </row>
    <row r="1028" spans="1:14" ht="15.75">
      <c r="A1028" s="62">
        <v>2</v>
      </c>
      <c r="B1028" s="4">
        <v>42852</v>
      </c>
      <c r="C1028" s="5" t="s">
        <v>20</v>
      </c>
      <c r="D1028" s="5" t="s">
        <v>21</v>
      </c>
      <c r="E1028" s="5" t="s">
        <v>47</v>
      </c>
      <c r="F1028" s="6">
        <v>168.5</v>
      </c>
      <c r="G1028" s="6">
        <v>167.5</v>
      </c>
      <c r="H1028" s="6">
        <v>169</v>
      </c>
      <c r="I1028" s="6">
        <v>169.5</v>
      </c>
      <c r="J1028" s="6">
        <v>170</v>
      </c>
      <c r="K1028" s="6">
        <v>169</v>
      </c>
      <c r="L1028" s="5">
        <v>5000</v>
      </c>
      <c r="M1028" s="7">
        <f t="shared" si="106"/>
        <v>2500</v>
      </c>
      <c r="N1028" s="8">
        <f t="shared" si="107"/>
        <v>0.29673590504451036</v>
      </c>
    </row>
    <row r="1029" spans="1:14" ht="15.75">
      <c r="A1029" s="62">
        <v>3</v>
      </c>
      <c r="B1029" s="4">
        <v>42851</v>
      </c>
      <c r="C1029" s="5" t="s">
        <v>20</v>
      </c>
      <c r="D1029" s="5" t="s">
        <v>21</v>
      </c>
      <c r="E1029" s="5" t="s">
        <v>46</v>
      </c>
      <c r="F1029" s="6">
        <v>366.5</v>
      </c>
      <c r="G1029" s="6">
        <v>363.5</v>
      </c>
      <c r="H1029" s="6">
        <v>368.5</v>
      </c>
      <c r="I1029" s="6">
        <v>370.5</v>
      </c>
      <c r="J1029" s="6">
        <v>372.5</v>
      </c>
      <c r="K1029" s="6">
        <v>368.5</v>
      </c>
      <c r="L1029" s="5">
        <v>1000</v>
      </c>
      <c r="M1029" s="7">
        <f t="shared" si="106"/>
        <v>2000</v>
      </c>
      <c r="N1029" s="8">
        <f t="shared" si="107"/>
        <v>0.5457025920873124</v>
      </c>
    </row>
    <row r="1030" spans="1:14" ht="15.75">
      <c r="A1030" s="62">
        <v>4</v>
      </c>
      <c r="B1030" s="4">
        <v>42851</v>
      </c>
      <c r="C1030" s="5" t="s">
        <v>20</v>
      </c>
      <c r="D1030" s="5" t="s">
        <v>23</v>
      </c>
      <c r="E1030" s="5" t="s">
        <v>22</v>
      </c>
      <c r="F1030" s="6">
        <v>3165</v>
      </c>
      <c r="G1030" s="6">
        <v>3205</v>
      </c>
      <c r="H1030" s="6">
        <v>3140</v>
      </c>
      <c r="I1030" s="6">
        <v>3115</v>
      </c>
      <c r="J1030" s="6">
        <v>3090</v>
      </c>
      <c r="K1030" s="6">
        <v>3205</v>
      </c>
      <c r="L1030" s="5">
        <v>100</v>
      </c>
      <c r="M1030" s="7">
        <f t="shared" si="106"/>
        <v>-4000</v>
      </c>
      <c r="N1030" s="8">
        <f t="shared" si="107"/>
        <v>-1.263823064770932</v>
      </c>
    </row>
    <row r="1031" spans="1:14" ht="15.75">
      <c r="A1031" s="62">
        <v>5</v>
      </c>
      <c r="B1031" s="4">
        <v>42850</v>
      </c>
      <c r="C1031" s="5" t="s">
        <v>20</v>
      </c>
      <c r="D1031" s="5" t="s">
        <v>23</v>
      </c>
      <c r="E1031" s="5" t="s">
        <v>44</v>
      </c>
      <c r="F1031" s="6">
        <v>28900</v>
      </c>
      <c r="G1031" s="6">
        <v>28980</v>
      </c>
      <c r="H1031" s="6">
        <v>28860</v>
      </c>
      <c r="I1031" s="6">
        <v>28820</v>
      </c>
      <c r="J1031" s="6">
        <v>28780</v>
      </c>
      <c r="K1031" s="6">
        <v>28860</v>
      </c>
      <c r="L1031" s="5">
        <v>100</v>
      </c>
      <c r="M1031" s="7">
        <f t="shared" si="106"/>
        <v>4000</v>
      </c>
      <c r="N1031" s="8">
        <f t="shared" si="107"/>
        <v>0.1384083044982699</v>
      </c>
    </row>
    <row r="1032" spans="1:14" ht="15.75">
      <c r="A1032" s="62">
        <v>6</v>
      </c>
      <c r="B1032" s="4">
        <v>42846</v>
      </c>
      <c r="C1032" s="5" t="s">
        <v>20</v>
      </c>
      <c r="D1032" s="5" t="s">
        <v>21</v>
      </c>
      <c r="E1032" s="5" t="s">
        <v>46</v>
      </c>
      <c r="F1032" s="6">
        <v>364</v>
      </c>
      <c r="G1032" s="6">
        <v>361</v>
      </c>
      <c r="H1032" s="6">
        <v>366</v>
      </c>
      <c r="I1032" s="6">
        <v>368</v>
      </c>
      <c r="J1032" s="6">
        <v>370</v>
      </c>
      <c r="K1032" s="6">
        <v>366</v>
      </c>
      <c r="L1032" s="5">
        <v>1000</v>
      </c>
      <c r="M1032" s="7">
        <f t="shared" si="106"/>
        <v>2000</v>
      </c>
      <c r="N1032" s="8">
        <f t="shared" si="107"/>
        <v>0.5494505494505494</v>
      </c>
    </row>
    <row r="1033" spans="1:14" ht="15.75">
      <c r="A1033" s="62">
        <v>7</v>
      </c>
      <c r="B1033" s="4">
        <v>42846</v>
      </c>
      <c r="C1033" s="5" t="s">
        <v>20</v>
      </c>
      <c r="D1033" s="5" t="s">
        <v>23</v>
      </c>
      <c r="E1033" s="5" t="s">
        <v>22</v>
      </c>
      <c r="F1033" s="6">
        <v>3275</v>
      </c>
      <c r="G1033" s="6">
        <v>3315</v>
      </c>
      <c r="H1033" s="6">
        <v>3250</v>
      </c>
      <c r="I1033" s="6">
        <v>3225</v>
      </c>
      <c r="J1033" s="6">
        <v>3200</v>
      </c>
      <c r="K1033" s="6">
        <v>3200</v>
      </c>
      <c r="L1033" s="5">
        <v>100</v>
      </c>
      <c r="M1033" s="7">
        <f t="shared" si="106"/>
        <v>7500</v>
      </c>
      <c r="N1033" s="8">
        <f t="shared" si="107"/>
        <v>2.2900763358778624</v>
      </c>
    </row>
    <row r="1034" spans="1:14" ht="15.75">
      <c r="A1034" s="62">
        <v>8</v>
      </c>
      <c r="B1034" s="4">
        <v>42845</v>
      </c>
      <c r="C1034" s="5" t="s">
        <v>20</v>
      </c>
      <c r="D1034" s="5" t="s">
        <v>21</v>
      </c>
      <c r="E1034" s="5" t="s">
        <v>47</v>
      </c>
      <c r="F1034" s="6">
        <v>167.5</v>
      </c>
      <c r="G1034" s="6">
        <v>166.5</v>
      </c>
      <c r="H1034" s="6">
        <v>168</v>
      </c>
      <c r="I1034" s="6">
        <v>168.5</v>
      </c>
      <c r="J1034" s="6">
        <v>169</v>
      </c>
      <c r="K1034" s="6">
        <v>168</v>
      </c>
      <c r="L1034" s="5">
        <v>5000</v>
      </c>
      <c r="M1034" s="7">
        <f t="shared" si="106"/>
        <v>2500</v>
      </c>
      <c r="N1034" s="8">
        <f t="shared" si="107"/>
        <v>0.29850746268656714</v>
      </c>
    </row>
    <row r="1035" spans="1:14" ht="15.75">
      <c r="A1035" s="62">
        <v>9</v>
      </c>
      <c r="B1035" s="4">
        <v>42844</v>
      </c>
      <c r="C1035" s="5" t="s">
        <v>20</v>
      </c>
      <c r="D1035" s="5" t="s">
        <v>21</v>
      </c>
      <c r="E1035" s="5" t="s">
        <v>46</v>
      </c>
      <c r="F1035" s="6">
        <v>365</v>
      </c>
      <c r="G1035" s="6">
        <v>362</v>
      </c>
      <c r="H1035" s="6">
        <v>367</v>
      </c>
      <c r="I1035" s="6">
        <v>369</v>
      </c>
      <c r="J1035" s="6">
        <v>371</v>
      </c>
      <c r="K1035" s="6">
        <v>362</v>
      </c>
      <c r="L1035" s="5">
        <v>1000</v>
      </c>
      <c r="M1035" s="7">
        <f t="shared" si="106"/>
        <v>-3000</v>
      </c>
      <c r="N1035" s="8">
        <f t="shared" si="107"/>
        <v>-0.8219178082191781</v>
      </c>
    </row>
    <row r="1036" spans="1:14" ht="15.75">
      <c r="A1036" s="62">
        <v>10</v>
      </c>
      <c r="B1036" s="4">
        <v>42843</v>
      </c>
      <c r="C1036" s="5" t="s">
        <v>20</v>
      </c>
      <c r="D1036" s="5" t="s">
        <v>23</v>
      </c>
      <c r="E1036" s="5" t="s">
        <v>46</v>
      </c>
      <c r="F1036" s="6">
        <v>363.75</v>
      </c>
      <c r="G1036" s="6">
        <v>367</v>
      </c>
      <c r="H1036" s="6">
        <v>361.5</v>
      </c>
      <c r="I1036" s="6">
        <v>359.5</v>
      </c>
      <c r="J1036" s="6">
        <v>357.5</v>
      </c>
      <c r="K1036" s="6">
        <v>359.5</v>
      </c>
      <c r="L1036" s="5">
        <v>1000</v>
      </c>
      <c r="M1036" s="7">
        <f t="shared" si="106"/>
        <v>4250</v>
      </c>
      <c r="N1036" s="8">
        <f t="shared" si="107"/>
        <v>1.1683848797250858</v>
      </c>
    </row>
    <row r="1037" spans="1:14" ht="15.75">
      <c r="A1037" s="62">
        <v>11</v>
      </c>
      <c r="B1037" s="4">
        <v>42843</v>
      </c>
      <c r="C1037" s="5" t="s">
        <v>20</v>
      </c>
      <c r="D1037" s="5" t="s">
        <v>23</v>
      </c>
      <c r="E1037" s="5" t="s">
        <v>47</v>
      </c>
      <c r="F1037" s="6">
        <v>167</v>
      </c>
      <c r="G1037" s="6">
        <v>168</v>
      </c>
      <c r="H1037" s="6">
        <v>166.5</v>
      </c>
      <c r="I1037" s="6">
        <v>166</v>
      </c>
      <c r="J1037" s="6">
        <v>165.5</v>
      </c>
      <c r="K1037" s="6">
        <v>166</v>
      </c>
      <c r="L1037" s="5">
        <v>5000</v>
      </c>
      <c r="M1037" s="7">
        <f t="shared" si="106"/>
        <v>5000</v>
      </c>
      <c r="N1037" s="8">
        <f t="shared" si="107"/>
        <v>0.5988023952095809</v>
      </c>
    </row>
    <row r="1038" spans="1:14" ht="15.75">
      <c r="A1038" s="62">
        <v>12</v>
      </c>
      <c r="B1038" s="4">
        <v>42842</v>
      </c>
      <c r="C1038" s="5" t="s">
        <v>20</v>
      </c>
      <c r="D1038" s="5" t="s">
        <v>21</v>
      </c>
      <c r="E1038" s="5" t="s">
        <v>47</v>
      </c>
      <c r="F1038" s="6">
        <v>169.25</v>
      </c>
      <c r="G1038" s="6">
        <v>168.3</v>
      </c>
      <c r="H1038" s="6">
        <v>169.75</v>
      </c>
      <c r="I1038" s="6">
        <v>170.25</v>
      </c>
      <c r="J1038" s="6">
        <v>170.75</v>
      </c>
      <c r="K1038" s="6">
        <v>168.3</v>
      </c>
      <c r="L1038" s="5">
        <v>5000</v>
      </c>
      <c r="M1038" s="7">
        <f t="shared" si="106"/>
        <v>-4749.999999999944</v>
      </c>
      <c r="N1038" s="8">
        <f t="shared" si="107"/>
        <v>-0.561299852289506</v>
      </c>
    </row>
    <row r="1039" spans="1:14" ht="15.75">
      <c r="A1039" s="62">
        <v>13</v>
      </c>
      <c r="B1039" s="4">
        <v>42838</v>
      </c>
      <c r="C1039" s="5" t="s">
        <v>20</v>
      </c>
      <c r="D1039" s="5" t="s">
        <v>21</v>
      </c>
      <c r="E1039" s="5" t="s">
        <v>44</v>
      </c>
      <c r="F1039" s="6">
        <v>29400</v>
      </c>
      <c r="G1039" s="6">
        <v>29330</v>
      </c>
      <c r="H1039" s="6">
        <v>29440</v>
      </c>
      <c r="I1039" s="6">
        <v>29480</v>
      </c>
      <c r="J1039" s="6">
        <v>29520</v>
      </c>
      <c r="K1039" s="6">
        <v>29330</v>
      </c>
      <c r="L1039" s="5">
        <v>100</v>
      </c>
      <c r="M1039" s="7">
        <f t="shared" si="106"/>
        <v>-7000</v>
      </c>
      <c r="N1039" s="8">
        <f t="shared" si="107"/>
        <v>-0.23809523809523808</v>
      </c>
    </row>
    <row r="1040" spans="1:14" ht="15.75">
      <c r="A1040" s="62">
        <v>14</v>
      </c>
      <c r="B1040" s="4">
        <v>42837</v>
      </c>
      <c r="C1040" s="5" t="s">
        <v>20</v>
      </c>
      <c r="D1040" s="5" t="s">
        <v>23</v>
      </c>
      <c r="E1040" s="5" t="s">
        <v>46</v>
      </c>
      <c r="F1040" s="6">
        <v>368.45</v>
      </c>
      <c r="G1040" s="6">
        <v>371.5</v>
      </c>
      <c r="H1040" s="6">
        <v>366.4</v>
      </c>
      <c r="I1040" s="6">
        <v>364.5</v>
      </c>
      <c r="J1040" s="6">
        <v>362.5</v>
      </c>
      <c r="K1040" s="6">
        <v>364.5</v>
      </c>
      <c r="L1040" s="5">
        <v>1000</v>
      </c>
      <c r="M1040" s="7">
        <f t="shared" si="106"/>
        <v>3949.9999999999886</v>
      </c>
      <c r="N1040" s="8">
        <f t="shared" si="107"/>
        <v>1.0720586239652568</v>
      </c>
    </row>
    <row r="1041" spans="1:14" ht="15.75">
      <c r="A1041" s="62">
        <v>15</v>
      </c>
      <c r="B1041" s="4">
        <v>42837</v>
      </c>
      <c r="C1041" s="5" t="s">
        <v>20</v>
      </c>
      <c r="D1041" s="5" t="s">
        <v>21</v>
      </c>
      <c r="E1041" s="5" t="s">
        <v>44</v>
      </c>
      <c r="F1041" s="6">
        <v>29250</v>
      </c>
      <c r="G1041" s="6">
        <v>29180</v>
      </c>
      <c r="H1041" s="6">
        <v>29290</v>
      </c>
      <c r="I1041" s="6">
        <v>29330</v>
      </c>
      <c r="J1041" s="6">
        <v>29370</v>
      </c>
      <c r="K1041" s="6">
        <v>29370</v>
      </c>
      <c r="L1041" s="5">
        <v>100</v>
      </c>
      <c r="M1041" s="7">
        <f t="shared" si="106"/>
        <v>12000</v>
      </c>
      <c r="N1041" s="8">
        <f t="shared" si="107"/>
        <v>0.41025641025641024</v>
      </c>
    </row>
    <row r="1042" spans="1:14" ht="15.75">
      <c r="A1042" s="62">
        <v>16</v>
      </c>
      <c r="B1042" s="4">
        <v>42837</v>
      </c>
      <c r="C1042" s="5" t="s">
        <v>20</v>
      </c>
      <c r="D1042" s="5" t="s">
        <v>21</v>
      </c>
      <c r="E1042" s="5" t="s">
        <v>22</v>
      </c>
      <c r="F1042" s="6">
        <v>3470</v>
      </c>
      <c r="G1042" s="6">
        <v>3430</v>
      </c>
      <c r="H1042" s="6">
        <v>3495</v>
      </c>
      <c r="I1042" s="6">
        <v>3520</v>
      </c>
      <c r="J1042" s="6">
        <v>3545</v>
      </c>
      <c r="K1042" s="6">
        <v>3450</v>
      </c>
      <c r="L1042" s="5">
        <v>100</v>
      </c>
      <c r="M1042" s="7">
        <f t="shared" si="106"/>
        <v>-2000</v>
      </c>
      <c r="N1042" s="8">
        <f t="shared" si="107"/>
        <v>-0.5763688760806917</v>
      </c>
    </row>
    <row r="1043" spans="1:14" ht="15.75">
      <c r="A1043" s="62">
        <v>17</v>
      </c>
      <c r="B1043" s="4">
        <v>42836</v>
      </c>
      <c r="C1043" s="5" t="s">
        <v>20</v>
      </c>
      <c r="D1043" s="5" t="s">
        <v>21</v>
      </c>
      <c r="E1043" s="5" t="s">
        <v>44</v>
      </c>
      <c r="F1043" s="6">
        <v>28850</v>
      </c>
      <c r="G1043" s="6">
        <v>28770</v>
      </c>
      <c r="H1043" s="6">
        <v>28890</v>
      </c>
      <c r="I1043" s="6">
        <v>28930</v>
      </c>
      <c r="J1043" s="6">
        <v>28970</v>
      </c>
      <c r="K1043" s="6">
        <v>28970</v>
      </c>
      <c r="L1043" s="5">
        <v>100</v>
      </c>
      <c r="M1043" s="7">
        <f t="shared" si="106"/>
        <v>12000</v>
      </c>
      <c r="N1043" s="8">
        <f t="shared" si="107"/>
        <v>0.41594454072790293</v>
      </c>
    </row>
    <row r="1044" spans="1:14" ht="15.75">
      <c r="A1044" s="62">
        <v>18</v>
      </c>
      <c r="B1044" s="4">
        <v>42836</v>
      </c>
      <c r="C1044" s="5" t="s">
        <v>20</v>
      </c>
      <c r="D1044" s="5" t="s">
        <v>23</v>
      </c>
      <c r="E1044" s="5" t="s">
        <v>46</v>
      </c>
      <c r="F1044" s="6">
        <v>370</v>
      </c>
      <c r="G1044" s="6">
        <v>373</v>
      </c>
      <c r="H1044" s="6">
        <v>368</v>
      </c>
      <c r="I1044" s="6">
        <v>366</v>
      </c>
      <c r="J1044" s="6">
        <v>364</v>
      </c>
      <c r="K1044" s="6">
        <v>366</v>
      </c>
      <c r="L1044" s="5">
        <v>1000</v>
      </c>
      <c r="M1044" s="7">
        <f t="shared" si="106"/>
        <v>4000</v>
      </c>
      <c r="N1044" s="8">
        <f t="shared" si="107"/>
        <v>1.081081081081081</v>
      </c>
    </row>
    <row r="1045" spans="1:14" ht="15.75">
      <c r="A1045" s="62">
        <v>19</v>
      </c>
      <c r="B1045" s="4">
        <v>42836</v>
      </c>
      <c r="C1045" s="5" t="s">
        <v>20</v>
      </c>
      <c r="D1045" s="5" t="s">
        <v>21</v>
      </c>
      <c r="E1045" s="5" t="s">
        <v>22</v>
      </c>
      <c r="F1045" s="6">
        <v>3435</v>
      </c>
      <c r="G1045" s="6">
        <v>3395</v>
      </c>
      <c r="H1045" s="6">
        <v>3460</v>
      </c>
      <c r="I1045" s="6">
        <v>3485</v>
      </c>
      <c r="J1045" s="6">
        <v>3510</v>
      </c>
      <c r="K1045" s="6">
        <v>3485</v>
      </c>
      <c r="L1045" s="5">
        <v>100</v>
      </c>
      <c r="M1045" s="7">
        <f t="shared" si="106"/>
        <v>5000</v>
      </c>
      <c r="N1045" s="8">
        <f t="shared" si="107"/>
        <v>1.455604075691412</v>
      </c>
    </row>
    <row r="1046" spans="1:14" ht="15.75">
      <c r="A1046" s="62">
        <v>20</v>
      </c>
      <c r="B1046" s="4">
        <v>42833</v>
      </c>
      <c r="C1046" s="5" t="s">
        <v>20</v>
      </c>
      <c r="D1046" s="5" t="s">
        <v>23</v>
      </c>
      <c r="E1046" s="5" t="s">
        <v>44</v>
      </c>
      <c r="F1046" s="6">
        <v>28670</v>
      </c>
      <c r="G1046" s="6">
        <v>28750</v>
      </c>
      <c r="H1046" s="6">
        <v>28630</v>
      </c>
      <c r="I1046" s="6">
        <v>28590</v>
      </c>
      <c r="J1046" s="6">
        <v>28550</v>
      </c>
      <c r="K1046" s="6">
        <v>28630</v>
      </c>
      <c r="L1046" s="5">
        <v>100</v>
      </c>
      <c r="M1046" s="7">
        <f t="shared" si="106"/>
        <v>4000</v>
      </c>
      <c r="N1046" s="8">
        <f t="shared" si="107"/>
        <v>0.13951866062085805</v>
      </c>
    </row>
    <row r="1047" spans="1:14" ht="15.75">
      <c r="A1047" s="62">
        <v>21</v>
      </c>
      <c r="B1047" s="4">
        <v>42833</v>
      </c>
      <c r="C1047" s="5" t="s">
        <v>20</v>
      </c>
      <c r="D1047" s="5" t="s">
        <v>21</v>
      </c>
      <c r="E1047" s="5" t="s">
        <v>22</v>
      </c>
      <c r="F1047" s="6">
        <v>3400</v>
      </c>
      <c r="G1047" s="6">
        <v>3360</v>
      </c>
      <c r="H1047" s="6">
        <v>3425</v>
      </c>
      <c r="I1047" s="6">
        <v>3450</v>
      </c>
      <c r="J1047" s="6">
        <v>3475</v>
      </c>
      <c r="K1047" s="6">
        <v>3425</v>
      </c>
      <c r="L1047" s="5">
        <v>100</v>
      </c>
      <c r="M1047" s="7">
        <f t="shared" si="106"/>
        <v>2500</v>
      </c>
      <c r="N1047" s="8">
        <f t="shared" si="107"/>
        <v>0.7352941176470589</v>
      </c>
    </row>
    <row r="1048" spans="1:14" ht="15.75">
      <c r="A1048" s="62">
        <v>22</v>
      </c>
      <c r="B1048" s="4">
        <v>42832</v>
      </c>
      <c r="C1048" s="5" t="s">
        <v>20</v>
      </c>
      <c r="D1048" s="5" t="s">
        <v>21</v>
      </c>
      <c r="E1048" s="5" t="s">
        <v>44</v>
      </c>
      <c r="F1048" s="6">
        <v>28940</v>
      </c>
      <c r="G1048" s="6">
        <v>28860</v>
      </c>
      <c r="H1048" s="6">
        <v>28980</v>
      </c>
      <c r="I1048" s="6">
        <v>29020</v>
      </c>
      <c r="J1048" s="6">
        <v>29060</v>
      </c>
      <c r="K1048" s="6">
        <v>28860</v>
      </c>
      <c r="L1048" s="5">
        <v>100</v>
      </c>
      <c r="M1048" s="7">
        <f t="shared" si="106"/>
        <v>-8000</v>
      </c>
      <c r="N1048" s="8">
        <f t="shared" si="107"/>
        <v>-0.27643400138217</v>
      </c>
    </row>
    <row r="1049" spans="1:14" ht="15.75">
      <c r="A1049" s="62">
        <v>23</v>
      </c>
      <c r="B1049" s="4">
        <v>42832</v>
      </c>
      <c r="C1049" s="5" t="s">
        <v>20</v>
      </c>
      <c r="D1049" s="5" t="s">
        <v>23</v>
      </c>
      <c r="E1049" s="5" t="s">
        <v>46</v>
      </c>
      <c r="F1049" s="6">
        <v>173.8</v>
      </c>
      <c r="G1049" s="6">
        <v>177</v>
      </c>
      <c r="H1049" s="6">
        <v>171.5</v>
      </c>
      <c r="I1049" s="6">
        <v>169.5</v>
      </c>
      <c r="J1049" s="6">
        <v>167.5</v>
      </c>
      <c r="K1049" s="6">
        <v>171.5</v>
      </c>
      <c r="L1049" s="5">
        <v>1000</v>
      </c>
      <c r="M1049" s="7">
        <f t="shared" si="106"/>
        <v>2300.0000000000114</v>
      </c>
      <c r="N1049" s="8">
        <f t="shared" si="107"/>
        <v>1.3233601841196843</v>
      </c>
    </row>
    <row r="1050" spans="1:14" ht="15.75">
      <c r="A1050" s="62">
        <v>24</v>
      </c>
      <c r="B1050" s="4">
        <v>42832</v>
      </c>
      <c r="C1050" s="5" t="s">
        <v>20</v>
      </c>
      <c r="D1050" s="5" t="s">
        <v>23</v>
      </c>
      <c r="E1050" s="5" t="s">
        <v>47</v>
      </c>
      <c r="F1050" s="6">
        <v>172.8</v>
      </c>
      <c r="G1050" s="6">
        <v>173.8</v>
      </c>
      <c r="H1050" s="6">
        <v>172.2</v>
      </c>
      <c r="I1050" s="6">
        <v>171.7</v>
      </c>
      <c r="J1050" s="6">
        <v>171.2</v>
      </c>
      <c r="K1050" s="6">
        <v>172.2</v>
      </c>
      <c r="L1050" s="5">
        <v>5000</v>
      </c>
      <c r="M1050" s="7">
        <f t="shared" si="106"/>
        <v>3000.0000000001137</v>
      </c>
      <c r="N1050" s="8">
        <f t="shared" si="107"/>
        <v>0.34722222222223537</v>
      </c>
    </row>
    <row r="1051" spans="1:14" ht="15.75">
      <c r="A1051" s="62">
        <v>25</v>
      </c>
      <c r="B1051" s="4">
        <v>42831</v>
      </c>
      <c r="C1051" s="5" t="s">
        <v>20</v>
      </c>
      <c r="D1051" s="5" t="s">
        <v>21</v>
      </c>
      <c r="E1051" s="5" t="s">
        <v>22</v>
      </c>
      <c r="F1051" s="6">
        <v>3325</v>
      </c>
      <c r="G1051" s="6">
        <v>3285</v>
      </c>
      <c r="H1051" s="6">
        <v>3350</v>
      </c>
      <c r="I1051" s="6">
        <v>3375</v>
      </c>
      <c r="J1051" s="6">
        <v>3400</v>
      </c>
      <c r="K1051" s="6">
        <v>3375</v>
      </c>
      <c r="L1051" s="5">
        <v>100</v>
      </c>
      <c r="M1051" s="7">
        <f t="shared" si="106"/>
        <v>5000</v>
      </c>
      <c r="N1051" s="8">
        <f t="shared" si="107"/>
        <v>1.5037593984962405</v>
      </c>
    </row>
    <row r="1052" spans="1:14" ht="15.75">
      <c r="A1052" s="62">
        <v>26</v>
      </c>
      <c r="B1052" s="4">
        <v>42831</v>
      </c>
      <c r="C1052" s="5" t="s">
        <v>20</v>
      </c>
      <c r="D1052" s="5" t="s">
        <v>23</v>
      </c>
      <c r="E1052" s="5" t="s">
        <v>44</v>
      </c>
      <c r="F1052" s="6">
        <v>28730</v>
      </c>
      <c r="G1052" s="6">
        <v>28810</v>
      </c>
      <c r="H1052" s="6">
        <v>28690</v>
      </c>
      <c r="I1052" s="6">
        <v>28650</v>
      </c>
      <c r="J1052" s="6">
        <v>28610</v>
      </c>
      <c r="K1052" s="6">
        <v>28730</v>
      </c>
      <c r="L1052" s="5">
        <v>100</v>
      </c>
      <c r="M1052" s="7">
        <f t="shared" si="106"/>
        <v>0</v>
      </c>
      <c r="N1052" s="8">
        <f t="shared" si="107"/>
        <v>0</v>
      </c>
    </row>
    <row r="1053" spans="1:14" ht="15.75">
      <c r="A1053" s="62">
        <v>27</v>
      </c>
      <c r="B1053" s="4">
        <v>42830</v>
      </c>
      <c r="C1053" s="5" t="s">
        <v>20</v>
      </c>
      <c r="D1053" s="5" t="s">
        <v>21</v>
      </c>
      <c r="E1053" s="5" t="s">
        <v>46</v>
      </c>
      <c r="F1053" s="6">
        <v>384</v>
      </c>
      <c r="G1053" s="6">
        <v>381</v>
      </c>
      <c r="H1053" s="6">
        <v>386</v>
      </c>
      <c r="I1053" s="6">
        <v>388</v>
      </c>
      <c r="J1053" s="6">
        <v>390</v>
      </c>
      <c r="K1053" s="6">
        <v>386</v>
      </c>
      <c r="L1053" s="5">
        <v>1000</v>
      </c>
      <c r="M1053" s="7">
        <f t="shared" si="106"/>
        <v>2000</v>
      </c>
      <c r="N1053" s="8">
        <f t="shared" si="107"/>
        <v>0.5208333333333334</v>
      </c>
    </row>
    <row r="1054" spans="1:14" ht="15.75">
      <c r="A1054" s="62">
        <v>28</v>
      </c>
      <c r="B1054" s="4">
        <v>42830</v>
      </c>
      <c r="C1054" s="5" t="s">
        <v>20</v>
      </c>
      <c r="D1054" s="5" t="s">
        <v>21</v>
      </c>
      <c r="E1054" s="5" t="s">
        <v>22</v>
      </c>
      <c r="F1054" s="6">
        <v>3360</v>
      </c>
      <c r="G1054" s="6">
        <v>3320</v>
      </c>
      <c r="H1054" s="6">
        <v>3385</v>
      </c>
      <c r="I1054" s="6">
        <v>3410</v>
      </c>
      <c r="J1054" s="6">
        <v>3435</v>
      </c>
      <c r="K1054" s="6">
        <v>3340</v>
      </c>
      <c r="L1054" s="5">
        <v>100</v>
      </c>
      <c r="M1054" s="7">
        <f t="shared" si="106"/>
        <v>-2000</v>
      </c>
      <c r="N1054" s="8">
        <f t="shared" si="107"/>
        <v>-0.5952380952380952</v>
      </c>
    </row>
    <row r="1055" spans="1:14" ht="15.75">
      <c r="A1055" s="62">
        <v>29</v>
      </c>
      <c r="B1055" s="4">
        <v>42830</v>
      </c>
      <c r="C1055" s="5" t="s">
        <v>20</v>
      </c>
      <c r="D1055" s="5" t="s">
        <v>23</v>
      </c>
      <c r="E1055" s="5" t="s">
        <v>44</v>
      </c>
      <c r="F1055" s="6">
        <v>28835</v>
      </c>
      <c r="G1055" s="6">
        <v>28910</v>
      </c>
      <c r="H1055" s="6">
        <v>28790</v>
      </c>
      <c r="I1055" s="6">
        <v>28750</v>
      </c>
      <c r="J1055" s="6">
        <v>28710</v>
      </c>
      <c r="K1055" s="6">
        <v>28750</v>
      </c>
      <c r="L1055" s="5">
        <v>100</v>
      </c>
      <c r="M1055" s="7">
        <f t="shared" si="106"/>
        <v>8500</v>
      </c>
      <c r="N1055" s="8">
        <f t="shared" si="107"/>
        <v>0.2947806485174267</v>
      </c>
    </row>
    <row r="1056" spans="1:14" ht="15.75">
      <c r="A1056" s="62">
        <v>30</v>
      </c>
      <c r="B1056" s="4">
        <v>42828</v>
      </c>
      <c r="C1056" s="5" t="s">
        <v>20</v>
      </c>
      <c r="D1056" s="5" t="s">
        <v>23</v>
      </c>
      <c r="E1056" s="5" t="s">
        <v>44</v>
      </c>
      <c r="F1056" s="6">
        <v>28750</v>
      </c>
      <c r="G1056" s="6">
        <v>28820</v>
      </c>
      <c r="H1056" s="6">
        <v>28710</v>
      </c>
      <c r="I1056" s="6">
        <v>28670</v>
      </c>
      <c r="J1056" s="6">
        <v>28630</v>
      </c>
      <c r="K1056" s="6">
        <v>0</v>
      </c>
      <c r="L1056" s="5">
        <v>100</v>
      </c>
      <c r="M1056" s="7">
        <v>0</v>
      </c>
      <c r="N1056" s="8">
        <f t="shared" si="107"/>
        <v>0</v>
      </c>
    </row>
    <row r="1058" ht="15.75">
      <c r="B1058" s="10"/>
    </row>
    <row r="1059" spans="1:14" ht="15.75">
      <c r="A1059" s="9" t="s">
        <v>25</v>
      </c>
      <c r="B1059" s="10"/>
      <c r="C1059" s="11"/>
      <c r="D1059" s="12"/>
      <c r="E1059" s="13"/>
      <c r="F1059" s="13"/>
      <c r="G1059" s="14"/>
      <c r="H1059" s="15"/>
      <c r="I1059" s="15"/>
      <c r="J1059" s="15"/>
      <c r="K1059" s="16"/>
      <c r="L1059" s="17"/>
      <c r="N1059" s="18"/>
    </row>
    <row r="1060" spans="1:12" ht="15.75">
      <c r="A1060" s="9" t="s">
        <v>26</v>
      </c>
      <c r="B1060" s="19"/>
      <c r="C1060" s="11"/>
      <c r="D1060" s="12"/>
      <c r="E1060" s="13"/>
      <c r="F1060" s="13"/>
      <c r="G1060" s="14"/>
      <c r="H1060" s="13"/>
      <c r="I1060" s="13"/>
      <c r="J1060" s="13"/>
      <c r="K1060" s="16"/>
      <c r="L1060" s="17"/>
    </row>
    <row r="1061" spans="1:14" ht="15.75">
      <c r="A1061" s="9" t="s">
        <v>26</v>
      </c>
      <c r="B1061" s="19"/>
      <c r="C1061" s="20"/>
      <c r="D1061" s="21"/>
      <c r="E1061" s="22"/>
      <c r="F1061" s="22"/>
      <c r="G1061" s="23"/>
      <c r="H1061" s="22"/>
      <c r="I1061" s="22"/>
      <c r="J1061" s="22"/>
      <c r="K1061" s="22"/>
      <c r="L1061" s="17"/>
      <c r="M1061" s="17"/>
      <c r="N1061" s="17"/>
    </row>
    <row r="1062" spans="1:14" ht="15.75">
      <c r="A1062" s="24"/>
      <c r="B1062" s="19"/>
      <c r="C1062" s="22"/>
      <c r="D1062" s="22"/>
      <c r="E1062" s="22"/>
      <c r="F1062" s="25"/>
      <c r="G1062" s="26"/>
      <c r="H1062" s="27" t="s">
        <v>27</v>
      </c>
      <c r="I1062" s="27"/>
      <c r="J1062" s="28"/>
      <c r="K1062" s="28"/>
      <c r="L1062" s="17"/>
      <c r="M1062" s="17"/>
      <c r="N1062" s="17"/>
    </row>
    <row r="1063" spans="1:12" ht="15.75">
      <c r="A1063" s="24"/>
      <c r="B1063" s="19"/>
      <c r="C1063" s="89" t="s">
        <v>28</v>
      </c>
      <c r="D1063" s="89"/>
      <c r="E1063" s="29">
        <v>30</v>
      </c>
      <c r="F1063" s="30">
        <v>100</v>
      </c>
      <c r="G1063" s="31">
        <v>30</v>
      </c>
      <c r="H1063" s="32">
        <f>G1064/G1063%</f>
        <v>70</v>
      </c>
      <c r="I1063" s="32"/>
      <c r="J1063" s="32"/>
      <c r="L1063" s="17"/>
    </row>
    <row r="1064" spans="1:14" ht="15.75">
      <c r="A1064" s="24"/>
      <c r="B1064" s="19"/>
      <c r="C1064" s="86" t="s">
        <v>29</v>
      </c>
      <c r="D1064" s="86"/>
      <c r="E1064" s="33">
        <v>21</v>
      </c>
      <c r="F1064" s="34">
        <f>(E1064/E1063)*100</f>
        <v>70</v>
      </c>
      <c r="G1064" s="31">
        <v>21</v>
      </c>
      <c r="H1064" s="28"/>
      <c r="I1064" s="28"/>
      <c r="J1064" s="22"/>
      <c r="K1064" s="28"/>
      <c r="M1064" s="22" t="s">
        <v>30</v>
      </c>
      <c r="N1064" s="22"/>
    </row>
    <row r="1065" spans="1:14" ht="15.75">
      <c r="A1065" s="35"/>
      <c r="B1065" s="19"/>
      <c r="C1065" s="86" t="s">
        <v>31</v>
      </c>
      <c r="D1065" s="86"/>
      <c r="E1065" s="33">
        <v>0</v>
      </c>
      <c r="F1065" s="34">
        <f>(E1065/E1063)*100</f>
        <v>0</v>
      </c>
      <c r="G1065" s="36"/>
      <c r="H1065" s="31"/>
      <c r="I1065" s="31"/>
      <c r="J1065" s="22"/>
      <c r="K1065" s="28"/>
      <c r="L1065" s="17"/>
      <c r="M1065" s="20"/>
      <c r="N1065" s="20"/>
    </row>
    <row r="1066" spans="1:14" ht="15.75">
      <c r="A1066" s="35"/>
      <c r="B1066" s="19"/>
      <c r="C1066" s="86" t="s">
        <v>32</v>
      </c>
      <c r="D1066" s="86"/>
      <c r="E1066" s="33">
        <v>0</v>
      </c>
      <c r="F1066" s="34">
        <f>(E1066/E1063)*100</f>
        <v>0</v>
      </c>
      <c r="G1066" s="36"/>
      <c r="H1066" s="31"/>
      <c r="I1066" s="31"/>
      <c r="J1066" s="22"/>
      <c r="K1066" s="28"/>
      <c r="L1066" s="17"/>
      <c r="M1066" s="17"/>
      <c r="N1066" s="17"/>
    </row>
    <row r="1067" spans="1:14" ht="15.75">
      <c r="A1067" s="35"/>
      <c r="B1067" s="19"/>
      <c r="C1067" s="86" t="s">
        <v>33</v>
      </c>
      <c r="D1067" s="86"/>
      <c r="E1067" s="33">
        <v>7</v>
      </c>
      <c r="F1067" s="34">
        <f>(E1067/E1063)*100</f>
        <v>23.333333333333332</v>
      </c>
      <c r="G1067" s="36"/>
      <c r="H1067" s="22" t="s">
        <v>34</v>
      </c>
      <c r="I1067" s="22"/>
      <c r="J1067" s="37"/>
      <c r="K1067" s="28"/>
      <c r="L1067" s="17"/>
      <c r="M1067" s="17"/>
      <c r="N1067" s="17"/>
    </row>
    <row r="1068" spans="1:14" ht="15.75">
      <c r="A1068" s="35"/>
      <c r="B1068" s="19"/>
      <c r="C1068" s="86" t="s">
        <v>35</v>
      </c>
      <c r="D1068" s="86"/>
      <c r="E1068" s="33">
        <v>2</v>
      </c>
      <c r="F1068" s="34">
        <f>(E1068/E1063)*100</f>
        <v>6.666666666666667</v>
      </c>
      <c r="G1068" s="36"/>
      <c r="H1068" s="22"/>
      <c r="I1068" s="22"/>
      <c r="J1068" s="37"/>
      <c r="K1068" s="28"/>
      <c r="L1068" s="17"/>
      <c r="M1068" s="17"/>
      <c r="N1068" s="17"/>
    </row>
    <row r="1069" spans="1:14" ht="15.75">
      <c r="A1069" s="35"/>
      <c r="B1069" s="19"/>
      <c r="C1069" s="87" t="s">
        <v>36</v>
      </c>
      <c r="D1069" s="87"/>
      <c r="E1069" s="38"/>
      <c r="F1069" s="39">
        <f>(E1069/E1063)*100</f>
        <v>0</v>
      </c>
      <c r="G1069" s="36"/>
      <c r="H1069" s="22"/>
      <c r="I1069" s="22"/>
      <c r="M1069" s="17"/>
      <c r="N1069" s="17"/>
    </row>
    <row r="1070" spans="1:14" ht="15.75">
      <c r="A1070" s="35"/>
      <c r="B1070" s="19"/>
      <c r="C1070" s="17"/>
      <c r="D1070" s="17"/>
      <c r="E1070" s="17"/>
      <c r="F1070" s="28"/>
      <c r="G1070" s="36"/>
      <c r="H1070" s="32"/>
      <c r="I1070" s="32"/>
      <c r="J1070" s="28"/>
      <c r="K1070" s="32"/>
      <c r="L1070" s="17"/>
      <c r="M1070" s="17"/>
      <c r="N1070" s="17"/>
    </row>
    <row r="1071" spans="1:12" ht="15.75">
      <c r="A1071" s="35"/>
      <c r="B1071" s="10"/>
      <c r="C1071" s="20"/>
      <c r="D1071" s="40"/>
      <c r="E1071" s="22"/>
      <c r="F1071" s="22"/>
      <c r="G1071" s="23"/>
      <c r="H1071" s="28"/>
      <c r="I1071" s="28"/>
      <c r="J1071" s="28"/>
      <c r="K1071" s="25"/>
      <c r="L1071" s="17"/>
    </row>
    <row r="1072" spans="1:14" ht="15.75">
      <c r="A1072" s="41" t="s">
        <v>37</v>
      </c>
      <c r="B1072" s="10"/>
      <c r="C1072" s="11"/>
      <c r="D1072" s="11"/>
      <c r="E1072" s="13"/>
      <c r="F1072" s="13"/>
      <c r="G1072" s="42"/>
      <c r="H1072" s="43"/>
      <c r="I1072" s="43"/>
      <c r="J1072" s="43"/>
      <c r="K1072" s="13"/>
      <c r="L1072" s="17"/>
      <c r="M1072" s="40"/>
      <c r="N1072" s="40"/>
    </row>
    <row r="1073" spans="1:14" ht="15.75">
      <c r="A1073" s="12" t="s">
        <v>38</v>
      </c>
      <c r="B1073" s="10"/>
      <c r="C1073" s="44"/>
      <c r="D1073" s="45"/>
      <c r="E1073" s="46"/>
      <c r="F1073" s="43"/>
      <c r="G1073" s="42"/>
      <c r="H1073" s="43"/>
      <c r="I1073" s="43"/>
      <c r="J1073" s="43"/>
      <c r="K1073" s="13"/>
      <c r="L1073" s="17"/>
      <c r="M1073" s="24"/>
      <c r="N1073" s="24"/>
    </row>
    <row r="1074" spans="1:14" ht="15.75">
      <c r="A1074" s="12" t="s">
        <v>39</v>
      </c>
      <c r="B1074" s="10"/>
      <c r="C1074" s="11"/>
      <c r="D1074" s="45"/>
      <c r="E1074" s="46"/>
      <c r="F1074" s="43"/>
      <c r="G1074" s="42"/>
      <c r="H1074" s="47"/>
      <c r="I1074" s="47"/>
      <c r="J1074" s="47"/>
      <c r="K1074" s="13"/>
      <c r="L1074" s="17"/>
      <c r="M1074" s="17"/>
      <c r="N1074" s="17"/>
    </row>
    <row r="1075" spans="1:14" ht="15.75">
      <c r="A1075" s="12" t="s">
        <v>40</v>
      </c>
      <c r="B1075" s="44"/>
      <c r="C1075" s="11"/>
      <c r="D1075" s="45"/>
      <c r="E1075" s="46"/>
      <c r="F1075" s="43"/>
      <c r="G1075" s="48"/>
      <c r="H1075" s="47"/>
      <c r="I1075" s="47"/>
      <c r="J1075" s="47"/>
      <c r="K1075" s="13"/>
      <c r="L1075" s="17"/>
      <c r="M1075" s="17"/>
      <c r="N1075" s="17"/>
    </row>
    <row r="1076" spans="1:14" ht="15.75">
      <c r="A1076" s="12" t="s">
        <v>41</v>
      </c>
      <c r="B1076" s="35"/>
      <c r="C1076" s="11"/>
      <c r="D1076" s="49"/>
      <c r="E1076" s="43"/>
      <c r="F1076" s="43"/>
      <c r="G1076" s="48"/>
      <c r="H1076" s="47"/>
      <c r="I1076" s="47"/>
      <c r="J1076" s="47"/>
      <c r="K1076" s="43"/>
      <c r="L1076" s="17"/>
      <c r="M1076" s="17"/>
      <c r="N1076" s="17"/>
    </row>
    <row r="1080" spans="1:14" ht="15.75">
      <c r="A1080" s="93" t="s">
        <v>0</v>
      </c>
      <c r="B1080" s="93"/>
      <c r="C1080" s="93"/>
      <c r="D1080" s="93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</row>
    <row r="1081" spans="1:14" ht="15.75">
      <c r="A1081" s="93"/>
      <c r="B1081" s="93"/>
      <c r="C1081" s="93"/>
      <c r="D1081" s="93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</row>
    <row r="1082" spans="1:14" ht="15.75">
      <c r="A1082" s="93"/>
      <c r="B1082" s="93"/>
      <c r="C1082" s="93"/>
      <c r="D1082" s="93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</row>
    <row r="1083" spans="1:14" ht="15.75" customHeight="1">
      <c r="A1083" s="94" t="s">
        <v>1</v>
      </c>
      <c r="B1083" s="94"/>
      <c r="C1083" s="94"/>
      <c r="D1083" s="94"/>
      <c r="E1083" s="94"/>
      <c r="F1083" s="94"/>
      <c r="G1083" s="94"/>
      <c r="H1083" s="94"/>
      <c r="I1083" s="94"/>
      <c r="J1083" s="94"/>
      <c r="K1083" s="94"/>
      <c r="L1083" s="94"/>
      <c r="M1083" s="94"/>
      <c r="N1083" s="94"/>
    </row>
    <row r="1084" spans="1:14" ht="15.75">
      <c r="A1084" s="94" t="s">
        <v>2</v>
      </c>
      <c r="B1084" s="94"/>
      <c r="C1084" s="94"/>
      <c r="D1084" s="94"/>
      <c r="E1084" s="94"/>
      <c r="F1084" s="94"/>
      <c r="G1084" s="94"/>
      <c r="H1084" s="94"/>
      <c r="I1084" s="94"/>
      <c r="J1084" s="94"/>
      <c r="K1084" s="94"/>
      <c r="L1084" s="94"/>
      <c r="M1084" s="94"/>
      <c r="N1084" s="94"/>
    </row>
    <row r="1085" spans="1:14" ht="15.75">
      <c r="A1085" s="95" t="s">
        <v>3</v>
      </c>
      <c r="B1085" s="95"/>
      <c r="C1085" s="95"/>
      <c r="D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</row>
    <row r="1086" spans="1:14" ht="15.75">
      <c r="A1086" s="52"/>
      <c r="B1086" s="53"/>
      <c r="C1086" s="53"/>
      <c r="D1086" s="53"/>
      <c r="E1086" s="54"/>
      <c r="F1086" s="55"/>
      <c r="G1086" s="56"/>
      <c r="H1086" s="55"/>
      <c r="I1086" s="55"/>
      <c r="J1086" s="55"/>
      <c r="K1086" s="55"/>
      <c r="L1086" s="54"/>
      <c r="M1086" s="54"/>
      <c r="N1086" s="57"/>
    </row>
    <row r="1087" spans="1:14" ht="15.75">
      <c r="A1087" s="96" t="s">
        <v>53</v>
      </c>
      <c r="B1087" s="96"/>
      <c r="C1087" s="96"/>
      <c r="D1087" s="96"/>
      <c r="E1087" s="96"/>
      <c r="F1087" s="96"/>
      <c r="G1087" s="96"/>
      <c r="H1087" s="96"/>
      <c r="I1087" s="96"/>
      <c r="J1087" s="96"/>
      <c r="K1087" s="96"/>
      <c r="L1087" s="96"/>
      <c r="M1087" s="96"/>
      <c r="N1087" s="96"/>
    </row>
    <row r="1088" spans="1:14" ht="15.75">
      <c r="A1088" s="96" t="s">
        <v>5</v>
      </c>
      <c r="B1088" s="96"/>
      <c r="C1088" s="96"/>
      <c r="D1088" s="96"/>
      <c r="E1088" s="96"/>
      <c r="F1088" s="96"/>
      <c r="G1088" s="96"/>
      <c r="H1088" s="96"/>
      <c r="I1088" s="96"/>
      <c r="J1088" s="96"/>
      <c r="K1088" s="96"/>
      <c r="L1088" s="96"/>
      <c r="M1088" s="96"/>
      <c r="N1088" s="96"/>
    </row>
    <row r="1089" spans="1:14" ht="16.5" customHeight="1">
      <c r="A1089" s="91" t="s">
        <v>6</v>
      </c>
      <c r="B1089" s="88" t="s">
        <v>7</v>
      </c>
      <c r="C1089" s="88" t="s">
        <v>8</v>
      </c>
      <c r="D1089" s="91" t="s">
        <v>9</v>
      </c>
      <c r="E1089" s="91" t="s">
        <v>10</v>
      </c>
      <c r="F1089" s="88" t="s">
        <v>11</v>
      </c>
      <c r="G1089" s="88" t="s">
        <v>12</v>
      </c>
      <c r="H1089" s="88" t="s">
        <v>13</v>
      </c>
      <c r="I1089" s="88" t="s">
        <v>14</v>
      </c>
      <c r="J1089" s="88" t="s">
        <v>15</v>
      </c>
      <c r="K1089" s="90" t="s">
        <v>16</v>
      </c>
      <c r="L1089" s="88" t="s">
        <v>17</v>
      </c>
      <c r="M1089" s="88" t="s">
        <v>18</v>
      </c>
      <c r="N1089" s="88" t="s">
        <v>19</v>
      </c>
    </row>
    <row r="1090" spans="1:14" ht="15.75">
      <c r="A1090" s="91"/>
      <c r="B1090" s="88"/>
      <c r="C1090" s="88"/>
      <c r="D1090" s="91"/>
      <c r="E1090" s="91"/>
      <c r="F1090" s="88"/>
      <c r="G1090" s="88"/>
      <c r="H1090" s="88"/>
      <c r="I1090" s="88"/>
      <c r="J1090" s="88"/>
      <c r="K1090" s="90"/>
      <c r="L1090" s="88"/>
      <c r="M1090" s="88"/>
      <c r="N1090" s="88"/>
    </row>
    <row r="1091" spans="1:14" ht="15.75">
      <c r="A1091" s="62">
        <v>1</v>
      </c>
      <c r="B1091" s="4">
        <v>42825</v>
      </c>
      <c r="C1091" s="5" t="s">
        <v>20</v>
      </c>
      <c r="D1091" s="5" t="s">
        <v>21</v>
      </c>
      <c r="E1091" s="5" t="s">
        <v>22</v>
      </c>
      <c r="F1091" s="6">
        <v>3274</v>
      </c>
      <c r="G1091" s="6">
        <v>3230</v>
      </c>
      <c r="H1091" s="6">
        <v>3300</v>
      </c>
      <c r="I1091" s="6">
        <v>3325</v>
      </c>
      <c r="J1091" s="6">
        <v>3350</v>
      </c>
      <c r="K1091" s="6">
        <v>3300</v>
      </c>
      <c r="L1091" s="5">
        <v>100</v>
      </c>
      <c r="M1091" s="7">
        <f aca="true" t="shared" si="108" ref="M1091:M1122">IF(D1091="BUY",(K1091-F1091)*(L1091),(F1091-K1091)*(L1091))</f>
        <v>2600</v>
      </c>
      <c r="N1091" s="8">
        <f aca="true" t="shared" si="109" ref="N1091:N1122">M1091/(L1091)/F1091%</f>
        <v>0.7941356139279169</v>
      </c>
    </row>
    <row r="1092" spans="1:14" ht="15.75">
      <c r="A1092" s="62">
        <v>2</v>
      </c>
      <c r="B1092" s="4">
        <v>42824</v>
      </c>
      <c r="C1092" s="5" t="s">
        <v>20</v>
      </c>
      <c r="D1092" s="5" t="s">
        <v>21</v>
      </c>
      <c r="E1092" s="5" t="s">
        <v>24</v>
      </c>
      <c r="F1092" s="6">
        <v>151.7</v>
      </c>
      <c r="G1092" s="6">
        <v>150.7</v>
      </c>
      <c r="H1092" s="6">
        <v>152.3</v>
      </c>
      <c r="I1092" s="6">
        <v>153.5</v>
      </c>
      <c r="J1092" s="6">
        <v>153.8</v>
      </c>
      <c r="K1092" s="6">
        <v>152.3</v>
      </c>
      <c r="L1092" s="5">
        <v>5000</v>
      </c>
      <c r="M1092" s="7">
        <f t="shared" si="108"/>
        <v>3000.0000000001137</v>
      </c>
      <c r="N1092" s="8">
        <f t="shared" si="109"/>
        <v>0.3955174686882154</v>
      </c>
    </row>
    <row r="1093" spans="1:14" ht="15.75">
      <c r="A1093" s="62">
        <v>3</v>
      </c>
      <c r="B1093" s="4">
        <v>42821</v>
      </c>
      <c r="C1093" s="5" t="s">
        <v>20</v>
      </c>
      <c r="D1093" s="5" t="s">
        <v>23</v>
      </c>
      <c r="E1093" s="5" t="s">
        <v>46</v>
      </c>
      <c r="F1093" s="6">
        <v>379.5</v>
      </c>
      <c r="G1093" s="6">
        <v>383</v>
      </c>
      <c r="H1093" s="6">
        <v>377</v>
      </c>
      <c r="I1093" s="6">
        <v>375</v>
      </c>
      <c r="J1093" s="6">
        <v>373</v>
      </c>
      <c r="K1093" s="6">
        <v>377</v>
      </c>
      <c r="L1093" s="5">
        <v>1000</v>
      </c>
      <c r="M1093" s="7">
        <f t="shared" si="108"/>
        <v>2500</v>
      </c>
      <c r="N1093" s="8">
        <f t="shared" si="109"/>
        <v>0.6587615283267457</v>
      </c>
    </row>
    <row r="1094" spans="1:14" ht="15.75">
      <c r="A1094" s="62">
        <v>4</v>
      </c>
      <c r="B1094" s="4">
        <v>42818</v>
      </c>
      <c r="C1094" s="5" t="s">
        <v>20</v>
      </c>
      <c r="D1094" s="5" t="s">
        <v>23</v>
      </c>
      <c r="E1094" s="5" t="s">
        <v>46</v>
      </c>
      <c r="F1094" s="6">
        <v>380.7</v>
      </c>
      <c r="G1094" s="6">
        <v>384</v>
      </c>
      <c r="H1094" s="6">
        <v>378.5</v>
      </c>
      <c r="I1094" s="6">
        <v>376.5</v>
      </c>
      <c r="J1094" s="6">
        <v>374.5</v>
      </c>
      <c r="K1094" s="6">
        <v>380.7</v>
      </c>
      <c r="L1094" s="5">
        <v>1000</v>
      </c>
      <c r="M1094" s="7">
        <f t="shared" si="108"/>
        <v>0</v>
      </c>
      <c r="N1094" s="8">
        <f t="shared" si="109"/>
        <v>0</v>
      </c>
    </row>
    <row r="1095" spans="1:14" ht="15.75">
      <c r="A1095" s="62">
        <v>5</v>
      </c>
      <c r="B1095" s="4">
        <v>42817</v>
      </c>
      <c r="C1095" s="5" t="s">
        <v>20</v>
      </c>
      <c r="D1095" s="5" t="s">
        <v>21</v>
      </c>
      <c r="E1095" s="5" t="s">
        <v>44</v>
      </c>
      <c r="F1095" s="6">
        <v>29920</v>
      </c>
      <c r="G1095" s="6">
        <v>29840</v>
      </c>
      <c r="H1095" s="6">
        <v>29970</v>
      </c>
      <c r="I1095" s="6">
        <v>30020</v>
      </c>
      <c r="J1095" s="6">
        <v>30070</v>
      </c>
      <c r="K1095" s="6">
        <v>29840</v>
      </c>
      <c r="L1095" s="5">
        <v>100</v>
      </c>
      <c r="M1095" s="7">
        <f t="shared" si="108"/>
        <v>-8000</v>
      </c>
      <c r="N1095" s="8">
        <f t="shared" si="109"/>
        <v>-0.26737967914438504</v>
      </c>
    </row>
    <row r="1096" spans="1:14" ht="15.75">
      <c r="A1096" s="62">
        <v>6</v>
      </c>
      <c r="B1096" s="4">
        <v>42816</v>
      </c>
      <c r="C1096" s="5" t="s">
        <v>20</v>
      </c>
      <c r="D1096" s="5" t="s">
        <v>23</v>
      </c>
      <c r="E1096" s="5" t="s">
        <v>22</v>
      </c>
      <c r="F1096" s="6">
        <v>3148</v>
      </c>
      <c r="G1096" s="6">
        <v>3190</v>
      </c>
      <c r="H1096" s="6">
        <v>3123</v>
      </c>
      <c r="I1096" s="6">
        <v>3100</v>
      </c>
      <c r="J1096" s="6">
        <v>3075</v>
      </c>
      <c r="K1096" s="6">
        <v>3123</v>
      </c>
      <c r="L1096" s="5">
        <v>100</v>
      </c>
      <c r="M1096" s="7">
        <f t="shared" si="108"/>
        <v>2500</v>
      </c>
      <c r="N1096" s="8">
        <f t="shared" si="109"/>
        <v>0.7941550190597204</v>
      </c>
    </row>
    <row r="1097" spans="1:14" ht="15.75">
      <c r="A1097" s="62">
        <v>7</v>
      </c>
      <c r="B1097" s="4">
        <v>42815</v>
      </c>
      <c r="C1097" s="5" t="s">
        <v>20</v>
      </c>
      <c r="D1097" s="5" t="s">
        <v>21</v>
      </c>
      <c r="E1097" s="5" t="s">
        <v>47</v>
      </c>
      <c r="F1097" s="6">
        <v>146.5</v>
      </c>
      <c r="G1097" s="6">
        <v>145.5</v>
      </c>
      <c r="H1097" s="6">
        <v>147</v>
      </c>
      <c r="I1097" s="6">
        <v>147.5</v>
      </c>
      <c r="J1097" s="6">
        <v>148</v>
      </c>
      <c r="K1097" s="6">
        <v>147</v>
      </c>
      <c r="L1097" s="5">
        <v>5000</v>
      </c>
      <c r="M1097" s="7">
        <f t="shared" si="108"/>
        <v>2500</v>
      </c>
      <c r="N1097" s="8">
        <f t="shared" si="109"/>
        <v>0.341296928327645</v>
      </c>
    </row>
    <row r="1098" spans="1:14" ht="15.75">
      <c r="A1098" s="62">
        <v>8</v>
      </c>
      <c r="B1098" s="4">
        <v>42814</v>
      </c>
      <c r="C1098" s="5" t="s">
        <v>20</v>
      </c>
      <c r="D1098" s="5" t="s">
        <v>23</v>
      </c>
      <c r="E1098" s="5" t="s">
        <v>46</v>
      </c>
      <c r="F1098" s="6">
        <v>386.5</v>
      </c>
      <c r="G1098" s="6">
        <v>390</v>
      </c>
      <c r="H1098" s="6">
        <v>384.5</v>
      </c>
      <c r="I1098" s="6">
        <v>382.5</v>
      </c>
      <c r="J1098" s="6">
        <v>380.5</v>
      </c>
      <c r="K1098" s="6">
        <v>380.5</v>
      </c>
      <c r="L1098" s="5">
        <v>1000</v>
      </c>
      <c r="M1098" s="7">
        <f t="shared" si="108"/>
        <v>6000</v>
      </c>
      <c r="N1098" s="8">
        <f t="shared" si="109"/>
        <v>1.5523932729624836</v>
      </c>
    </row>
    <row r="1099" spans="1:14" ht="15.75">
      <c r="A1099" s="62">
        <v>9</v>
      </c>
      <c r="B1099" s="4">
        <v>42811</v>
      </c>
      <c r="C1099" s="5" t="s">
        <v>20</v>
      </c>
      <c r="D1099" s="5" t="s">
        <v>23</v>
      </c>
      <c r="E1099" s="5" t="s">
        <v>22</v>
      </c>
      <c r="F1099" s="6">
        <v>3190</v>
      </c>
      <c r="G1099" s="6">
        <v>3230</v>
      </c>
      <c r="H1099" s="6">
        <v>3165</v>
      </c>
      <c r="I1099" s="6">
        <v>3140</v>
      </c>
      <c r="J1099" s="6">
        <v>3115</v>
      </c>
      <c r="K1099" s="6">
        <v>3165</v>
      </c>
      <c r="L1099" s="5">
        <v>100</v>
      </c>
      <c r="M1099" s="7">
        <f t="shared" si="108"/>
        <v>2500</v>
      </c>
      <c r="N1099" s="8">
        <f t="shared" si="109"/>
        <v>0.7836990595611285</v>
      </c>
    </row>
    <row r="1100" spans="1:14" ht="15.75">
      <c r="A1100" s="62">
        <v>10</v>
      </c>
      <c r="B1100" s="4">
        <v>42810</v>
      </c>
      <c r="C1100" s="5" t="s">
        <v>20</v>
      </c>
      <c r="D1100" s="5" t="s">
        <v>21</v>
      </c>
      <c r="E1100" s="5" t="s">
        <v>22</v>
      </c>
      <c r="F1100" s="6">
        <v>3200</v>
      </c>
      <c r="G1100" s="6">
        <v>3160</v>
      </c>
      <c r="H1100" s="6">
        <v>3225</v>
      </c>
      <c r="I1100" s="6">
        <v>3250</v>
      </c>
      <c r="J1100" s="6">
        <v>3275</v>
      </c>
      <c r="K1100" s="6">
        <v>3225</v>
      </c>
      <c r="L1100" s="5">
        <v>100</v>
      </c>
      <c r="M1100" s="7">
        <f t="shared" si="108"/>
        <v>2500</v>
      </c>
      <c r="N1100" s="8">
        <f t="shared" si="109"/>
        <v>0.78125</v>
      </c>
    </row>
    <row r="1101" spans="1:14" ht="15.75">
      <c r="A1101" s="62">
        <v>11</v>
      </c>
      <c r="B1101" s="4">
        <v>42809</v>
      </c>
      <c r="C1101" s="5" t="s">
        <v>20</v>
      </c>
      <c r="D1101" s="5" t="s">
        <v>23</v>
      </c>
      <c r="E1101" s="5" t="s">
        <v>44</v>
      </c>
      <c r="F1101" s="6">
        <v>28000</v>
      </c>
      <c r="G1101" s="6">
        <v>28080</v>
      </c>
      <c r="H1101" s="6">
        <v>27950</v>
      </c>
      <c r="I1101" s="6">
        <v>27900</v>
      </c>
      <c r="J1101" s="6">
        <v>27850</v>
      </c>
      <c r="K1101" s="6">
        <v>27900</v>
      </c>
      <c r="L1101" s="5">
        <v>100</v>
      </c>
      <c r="M1101" s="7">
        <f t="shared" si="108"/>
        <v>10000</v>
      </c>
      <c r="N1101" s="8">
        <f t="shared" si="109"/>
        <v>0.35714285714285715</v>
      </c>
    </row>
    <row r="1102" spans="1:14" ht="15.75">
      <c r="A1102" s="62">
        <v>12</v>
      </c>
      <c r="B1102" s="4">
        <v>42808</v>
      </c>
      <c r="C1102" s="5" t="s">
        <v>20</v>
      </c>
      <c r="D1102" s="5" t="s">
        <v>23</v>
      </c>
      <c r="E1102" s="5" t="s">
        <v>44</v>
      </c>
      <c r="F1102" s="6">
        <v>28100</v>
      </c>
      <c r="G1102" s="6">
        <v>28180</v>
      </c>
      <c r="H1102" s="6">
        <v>28050</v>
      </c>
      <c r="I1102" s="6">
        <v>28010</v>
      </c>
      <c r="J1102" s="6">
        <v>27960</v>
      </c>
      <c r="K1102" s="6">
        <v>28010</v>
      </c>
      <c r="L1102" s="5">
        <v>100</v>
      </c>
      <c r="M1102" s="7">
        <f t="shared" si="108"/>
        <v>9000</v>
      </c>
      <c r="N1102" s="8">
        <f t="shared" si="109"/>
        <v>0.3202846975088968</v>
      </c>
    </row>
    <row r="1103" spans="1:14" ht="15.75">
      <c r="A1103" s="62">
        <v>13</v>
      </c>
      <c r="B1103" s="4">
        <v>42808</v>
      </c>
      <c r="C1103" s="5" t="s">
        <v>20</v>
      </c>
      <c r="D1103" s="5" t="s">
        <v>23</v>
      </c>
      <c r="E1103" s="5" t="s">
        <v>46</v>
      </c>
      <c r="F1103" s="6">
        <v>383.5</v>
      </c>
      <c r="G1103" s="6">
        <v>387</v>
      </c>
      <c r="H1103" s="6">
        <v>381.5</v>
      </c>
      <c r="I1103" s="6">
        <v>379.5</v>
      </c>
      <c r="J1103" s="6">
        <v>377.5</v>
      </c>
      <c r="K1103" s="6">
        <v>379.5</v>
      </c>
      <c r="L1103" s="5">
        <v>1000</v>
      </c>
      <c r="M1103" s="7">
        <f t="shared" si="108"/>
        <v>4000</v>
      </c>
      <c r="N1103" s="8">
        <f t="shared" si="109"/>
        <v>1.0430247718383312</v>
      </c>
    </row>
    <row r="1104" spans="1:14" ht="15.75">
      <c r="A1104" s="62">
        <v>14</v>
      </c>
      <c r="B1104" s="4">
        <v>42804</v>
      </c>
      <c r="C1104" s="5" t="s">
        <v>20</v>
      </c>
      <c r="D1104" s="5" t="s">
        <v>23</v>
      </c>
      <c r="E1104" s="5" t="s">
        <v>44</v>
      </c>
      <c r="F1104" s="6">
        <v>28300</v>
      </c>
      <c r="G1104" s="6">
        <v>28370</v>
      </c>
      <c r="H1104" s="6">
        <v>28250</v>
      </c>
      <c r="I1104" s="6">
        <v>28210</v>
      </c>
      <c r="J1104" s="6">
        <v>28170</v>
      </c>
      <c r="K1104" s="6">
        <v>28250</v>
      </c>
      <c r="L1104" s="5">
        <v>100</v>
      </c>
      <c r="M1104" s="7">
        <f t="shared" si="108"/>
        <v>5000</v>
      </c>
      <c r="N1104" s="8">
        <f t="shared" si="109"/>
        <v>0.17667844522968199</v>
      </c>
    </row>
    <row r="1105" spans="1:14" ht="15.75">
      <c r="A1105" s="62">
        <v>15</v>
      </c>
      <c r="B1105" s="4">
        <v>42803</v>
      </c>
      <c r="C1105" s="5" t="s">
        <v>20</v>
      </c>
      <c r="D1105" s="5" t="s">
        <v>23</v>
      </c>
      <c r="E1105" s="5" t="s">
        <v>43</v>
      </c>
      <c r="F1105" s="6">
        <v>41130</v>
      </c>
      <c r="G1105" s="6">
        <v>41280</v>
      </c>
      <c r="H1105" s="6">
        <v>41000</v>
      </c>
      <c r="I1105" s="6">
        <v>40880</v>
      </c>
      <c r="J1105" s="6">
        <v>40760</v>
      </c>
      <c r="K1105" s="6">
        <v>40760</v>
      </c>
      <c r="L1105" s="5">
        <v>30</v>
      </c>
      <c r="M1105" s="7">
        <f t="shared" si="108"/>
        <v>11100</v>
      </c>
      <c r="N1105" s="8">
        <f t="shared" si="109"/>
        <v>0.899586676391928</v>
      </c>
    </row>
    <row r="1106" spans="1:14" ht="15.75">
      <c r="A1106" s="62">
        <v>16</v>
      </c>
      <c r="B1106" s="4">
        <v>42803</v>
      </c>
      <c r="C1106" s="5" t="s">
        <v>20</v>
      </c>
      <c r="D1106" s="5" t="s">
        <v>23</v>
      </c>
      <c r="E1106" s="5" t="s">
        <v>22</v>
      </c>
      <c r="F1106" s="6">
        <v>3270</v>
      </c>
      <c r="G1106" s="6">
        <v>3310</v>
      </c>
      <c r="H1106" s="6">
        <v>3245</v>
      </c>
      <c r="I1106" s="6">
        <v>3220</v>
      </c>
      <c r="J1106" s="6">
        <v>3200</v>
      </c>
      <c r="K1106" s="6">
        <v>3310</v>
      </c>
      <c r="L1106" s="5">
        <v>100</v>
      </c>
      <c r="M1106" s="7">
        <f t="shared" si="108"/>
        <v>-4000</v>
      </c>
      <c r="N1106" s="8">
        <f t="shared" si="109"/>
        <v>-1.2232415902140672</v>
      </c>
    </row>
    <row r="1107" spans="1:14" ht="15.75">
      <c r="A1107" s="62">
        <v>17</v>
      </c>
      <c r="B1107" s="4">
        <v>42803</v>
      </c>
      <c r="C1107" s="5" t="s">
        <v>20</v>
      </c>
      <c r="D1107" s="5" t="s">
        <v>23</v>
      </c>
      <c r="E1107" s="5" t="s">
        <v>46</v>
      </c>
      <c r="F1107" s="6">
        <v>381.5</v>
      </c>
      <c r="G1107" s="6">
        <v>385</v>
      </c>
      <c r="H1107" s="6">
        <v>379.5</v>
      </c>
      <c r="I1107" s="6">
        <v>377.5</v>
      </c>
      <c r="J1107" s="6">
        <v>375.5</v>
      </c>
      <c r="K1107" s="6">
        <v>379.5</v>
      </c>
      <c r="L1107" s="5">
        <v>1000</v>
      </c>
      <c r="M1107" s="7">
        <f t="shared" si="108"/>
        <v>2000</v>
      </c>
      <c r="N1107" s="8">
        <f t="shared" si="109"/>
        <v>0.5242463958060288</v>
      </c>
    </row>
    <row r="1108" spans="1:14" ht="15.75">
      <c r="A1108" s="62">
        <v>18</v>
      </c>
      <c r="B1108" s="4">
        <v>42802</v>
      </c>
      <c r="C1108" s="5" t="s">
        <v>20</v>
      </c>
      <c r="D1108" s="5" t="s">
        <v>21</v>
      </c>
      <c r="E1108" s="5" t="s">
        <v>24</v>
      </c>
      <c r="F1108" s="6">
        <v>150</v>
      </c>
      <c r="G1108" s="6">
        <v>149</v>
      </c>
      <c r="H1108" s="6">
        <v>150.5</v>
      </c>
      <c r="I1108" s="6">
        <v>151</v>
      </c>
      <c r="J1108" s="6">
        <v>151.5</v>
      </c>
      <c r="K1108" s="6">
        <v>149</v>
      </c>
      <c r="L1108" s="5">
        <v>5000</v>
      </c>
      <c r="M1108" s="7">
        <f t="shared" si="108"/>
        <v>-5000</v>
      </c>
      <c r="N1108" s="8">
        <f t="shared" si="109"/>
        <v>-0.6666666666666666</v>
      </c>
    </row>
    <row r="1109" spans="1:14" ht="15.75">
      <c r="A1109" s="62">
        <v>19</v>
      </c>
      <c r="B1109" s="4">
        <v>42802</v>
      </c>
      <c r="C1109" s="5" t="s">
        <v>20</v>
      </c>
      <c r="D1109" s="5" t="s">
        <v>23</v>
      </c>
      <c r="E1109" s="5" t="s">
        <v>22</v>
      </c>
      <c r="F1109" s="6">
        <v>3515</v>
      </c>
      <c r="G1109" s="6">
        <v>3560</v>
      </c>
      <c r="H1109" s="6">
        <v>3490</v>
      </c>
      <c r="I1109" s="6">
        <v>3465</v>
      </c>
      <c r="J1109" s="6">
        <v>3440</v>
      </c>
      <c r="K1109" s="6">
        <v>3440</v>
      </c>
      <c r="L1109" s="5">
        <v>100</v>
      </c>
      <c r="M1109" s="7">
        <f t="shared" si="108"/>
        <v>7500</v>
      </c>
      <c r="N1109" s="8">
        <f t="shared" si="109"/>
        <v>2.1337126600284497</v>
      </c>
    </row>
    <row r="1110" spans="1:14" ht="15.75">
      <c r="A1110" s="62">
        <v>20</v>
      </c>
      <c r="B1110" s="4">
        <v>42802</v>
      </c>
      <c r="C1110" s="5" t="s">
        <v>20</v>
      </c>
      <c r="D1110" s="5" t="s">
        <v>23</v>
      </c>
      <c r="E1110" s="5" t="s">
        <v>44</v>
      </c>
      <c r="F1110" s="6">
        <v>28700</v>
      </c>
      <c r="G1110" s="6">
        <v>28775</v>
      </c>
      <c r="H1110" s="6">
        <v>28650</v>
      </c>
      <c r="I1110" s="6">
        <v>28610</v>
      </c>
      <c r="J1110" s="6">
        <v>28570</v>
      </c>
      <c r="K1110" s="6">
        <v>28570</v>
      </c>
      <c r="L1110" s="5">
        <v>100</v>
      </c>
      <c r="M1110" s="7">
        <f t="shared" si="108"/>
        <v>13000</v>
      </c>
      <c r="N1110" s="8">
        <f t="shared" si="109"/>
        <v>0.4529616724738676</v>
      </c>
    </row>
    <row r="1111" spans="1:14" ht="15.75">
      <c r="A1111" s="62">
        <v>21</v>
      </c>
      <c r="B1111" s="4">
        <v>42801</v>
      </c>
      <c r="C1111" s="5" t="s">
        <v>20</v>
      </c>
      <c r="D1111" s="5" t="s">
        <v>23</v>
      </c>
      <c r="E1111" s="5" t="s">
        <v>46</v>
      </c>
      <c r="F1111" s="6">
        <v>389.5</v>
      </c>
      <c r="G1111" s="6">
        <v>392.5</v>
      </c>
      <c r="H1111" s="6">
        <v>387.5</v>
      </c>
      <c r="I1111" s="6">
        <v>385.5</v>
      </c>
      <c r="J1111" s="6">
        <v>383.5</v>
      </c>
      <c r="K1111" s="6">
        <v>387.5</v>
      </c>
      <c r="L1111" s="5">
        <v>1000</v>
      </c>
      <c r="M1111" s="7">
        <f t="shared" si="108"/>
        <v>2000</v>
      </c>
      <c r="N1111" s="8">
        <f t="shared" si="109"/>
        <v>0.5134788189987163</v>
      </c>
    </row>
    <row r="1112" spans="1:14" ht="15.75">
      <c r="A1112" s="62">
        <v>22</v>
      </c>
      <c r="B1112" s="4">
        <v>42801</v>
      </c>
      <c r="C1112" s="5" t="s">
        <v>20</v>
      </c>
      <c r="D1112" s="5" t="s">
        <v>23</v>
      </c>
      <c r="E1112" s="5" t="s">
        <v>44</v>
      </c>
      <c r="F1112" s="6">
        <v>28883</v>
      </c>
      <c r="G1112" s="6">
        <v>28960</v>
      </c>
      <c r="H1112" s="6">
        <v>28840</v>
      </c>
      <c r="I1112" s="6">
        <v>28800</v>
      </c>
      <c r="J1112" s="6">
        <v>28760</v>
      </c>
      <c r="K1112" s="6">
        <v>28760</v>
      </c>
      <c r="L1112" s="5">
        <v>100</v>
      </c>
      <c r="M1112" s="7">
        <f t="shared" si="108"/>
        <v>12300</v>
      </c>
      <c r="N1112" s="8">
        <f t="shared" si="109"/>
        <v>0.4258560398850535</v>
      </c>
    </row>
    <row r="1113" spans="1:14" ht="15.75">
      <c r="A1113" s="62">
        <v>23</v>
      </c>
      <c r="B1113" s="4">
        <v>42801</v>
      </c>
      <c r="C1113" s="5" t="s">
        <v>20</v>
      </c>
      <c r="D1113" s="5" t="s">
        <v>21</v>
      </c>
      <c r="E1113" s="5" t="s">
        <v>22</v>
      </c>
      <c r="F1113" s="6">
        <v>3565</v>
      </c>
      <c r="G1113" s="6">
        <v>3525</v>
      </c>
      <c r="H1113" s="6">
        <v>3590</v>
      </c>
      <c r="I1113" s="6">
        <v>3615</v>
      </c>
      <c r="J1113" s="6">
        <v>3640</v>
      </c>
      <c r="K1113" s="6">
        <v>3590</v>
      </c>
      <c r="L1113" s="5">
        <v>100</v>
      </c>
      <c r="M1113" s="7">
        <f t="shared" si="108"/>
        <v>2500</v>
      </c>
      <c r="N1113" s="8">
        <f t="shared" si="109"/>
        <v>0.7012622720897616</v>
      </c>
    </row>
    <row r="1114" spans="1:14" ht="15.75">
      <c r="A1114" s="62">
        <v>24</v>
      </c>
      <c r="B1114" s="4">
        <v>42800</v>
      </c>
      <c r="C1114" s="5" t="s">
        <v>20</v>
      </c>
      <c r="D1114" s="5" t="s">
        <v>23</v>
      </c>
      <c r="E1114" s="5" t="s">
        <v>46</v>
      </c>
      <c r="F1114" s="6">
        <v>392.8</v>
      </c>
      <c r="G1114" s="6">
        <v>396</v>
      </c>
      <c r="H1114" s="6">
        <v>390.5</v>
      </c>
      <c r="I1114" s="6">
        <v>388.5</v>
      </c>
      <c r="J1114" s="6">
        <v>386.5</v>
      </c>
      <c r="K1114" s="6">
        <v>390.5</v>
      </c>
      <c r="L1114" s="5">
        <v>1000</v>
      </c>
      <c r="M1114" s="7">
        <f t="shared" si="108"/>
        <v>2300.0000000000114</v>
      </c>
      <c r="N1114" s="8">
        <f t="shared" si="109"/>
        <v>0.58553971486762</v>
      </c>
    </row>
    <row r="1115" spans="1:14" ht="15.75">
      <c r="A1115" s="62">
        <v>25</v>
      </c>
      <c r="B1115" s="4">
        <v>42797</v>
      </c>
      <c r="C1115" s="5" t="s">
        <v>20</v>
      </c>
      <c r="D1115" s="5" t="s">
        <v>23</v>
      </c>
      <c r="E1115" s="5" t="s">
        <v>22</v>
      </c>
      <c r="F1115" s="6">
        <v>3523</v>
      </c>
      <c r="G1115" s="6">
        <v>3565</v>
      </c>
      <c r="H1115" s="6">
        <v>3495</v>
      </c>
      <c r="I1115" s="6">
        <v>3470</v>
      </c>
      <c r="J1115" s="6">
        <v>3445</v>
      </c>
      <c r="K1115" s="6">
        <v>3565</v>
      </c>
      <c r="L1115" s="5">
        <v>100</v>
      </c>
      <c r="M1115" s="7">
        <f t="shared" si="108"/>
        <v>-4200</v>
      </c>
      <c r="N1115" s="8">
        <f t="shared" si="109"/>
        <v>-1.1921657678115243</v>
      </c>
    </row>
    <row r="1116" spans="1:14" ht="15.75">
      <c r="A1116" s="62">
        <v>26</v>
      </c>
      <c r="B1116" s="4">
        <v>42797</v>
      </c>
      <c r="C1116" s="5" t="s">
        <v>20</v>
      </c>
      <c r="D1116" s="5" t="s">
        <v>23</v>
      </c>
      <c r="E1116" s="5" t="s">
        <v>43</v>
      </c>
      <c r="F1116" s="6">
        <v>42400</v>
      </c>
      <c r="G1116" s="6">
        <v>42550</v>
      </c>
      <c r="H1116" s="6">
        <v>42280</v>
      </c>
      <c r="I1116" s="6">
        <v>42160</v>
      </c>
      <c r="J1116" s="6">
        <v>42040</v>
      </c>
      <c r="K1116" s="6">
        <v>42550</v>
      </c>
      <c r="L1116" s="5">
        <v>30</v>
      </c>
      <c r="M1116" s="7">
        <f t="shared" si="108"/>
        <v>-4500</v>
      </c>
      <c r="N1116" s="8">
        <f t="shared" si="109"/>
        <v>-0.35377358490566035</v>
      </c>
    </row>
    <row r="1117" spans="1:14" ht="15.75">
      <c r="A1117" s="62">
        <v>27</v>
      </c>
      <c r="B1117" s="4">
        <v>42797</v>
      </c>
      <c r="C1117" s="5" t="s">
        <v>20</v>
      </c>
      <c r="D1117" s="5" t="s">
        <v>23</v>
      </c>
      <c r="E1117" s="5" t="s">
        <v>44</v>
      </c>
      <c r="F1117" s="6">
        <v>29120</v>
      </c>
      <c r="G1117" s="6">
        <v>29220</v>
      </c>
      <c r="H1117" s="6">
        <v>29080</v>
      </c>
      <c r="I1117" s="6">
        <v>29040</v>
      </c>
      <c r="J1117" s="6">
        <v>29000</v>
      </c>
      <c r="K1117" s="6">
        <v>29040</v>
      </c>
      <c r="L1117" s="5">
        <v>100</v>
      </c>
      <c r="M1117" s="7">
        <f t="shared" si="108"/>
        <v>8000</v>
      </c>
      <c r="N1117" s="8">
        <f t="shared" si="109"/>
        <v>0.27472527472527475</v>
      </c>
    </row>
    <row r="1118" spans="1:14" ht="15.75">
      <c r="A1118" s="62">
        <v>28</v>
      </c>
      <c r="B1118" s="4">
        <v>42796</v>
      </c>
      <c r="C1118" s="5" t="s">
        <v>20</v>
      </c>
      <c r="D1118" s="5" t="s">
        <v>23</v>
      </c>
      <c r="E1118" s="5" t="s">
        <v>47</v>
      </c>
      <c r="F1118" s="6">
        <v>189.65</v>
      </c>
      <c r="G1118" s="6">
        <v>190.6</v>
      </c>
      <c r="H1118" s="6">
        <v>189.15</v>
      </c>
      <c r="I1118" s="6">
        <v>188.65</v>
      </c>
      <c r="J1118" s="6">
        <v>188.15</v>
      </c>
      <c r="K1118" s="6">
        <v>188.15</v>
      </c>
      <c r="L1118" s="5">
        <v>5000</v>
      </c>
      <c r="M1118" s="7">
        <f t="shared" si="108"/>
        <v>7500</v>
      </c>
      <c r="N1118" s="8">
        <f t="shared" si="109"/>
        <v>0.7909306617453203</v>
      </c>
    </row>
    <row r="1119" spans="1:14" ht="15.75">
      <c r="A1119" s="62">
        <v>29</v>
      </c>
      <c r="B1119" s="4">
        <v>42796</v>
      </c>
      <c r="C1119" s="5" t="s">
        <v>20</v>
      </c>
      <c r="D1119" s="5" t="s">
        <v>23</v>
      </c>
      <c r="E1119" s="5" t="s">
        <v>46</v>
      </c>
      <c r="F1119" s="6">
        <v>402</v>
      </c>
      <c r="G1119" s="6">
        <v>405</v>
      </c>
      <c r="H1119" s="6">
        <v>400</v>
      </c>
      <c r="I1119" s="6">
        <v>398</v>
      </c>
      <c r="J1119" s="6">
        <v>396</v>
      </c>
      <c r="K1119" s="6">
        <v>396</v>
      </c>
      <c r="L1119" s="5">
        <v>1000</v>
      </c>
      <c r="M1119" s="7">
        <f t="shared" si="108"/>
        <v>6000</v>
      </c>
      <c r="N1119" s="8">
        <f t="shared" si="109"/>
        <v>1.492537313432836</v>
      </c>
    </row>
    <row r="1120" spans="1:14" ht="15.75">
      <c r="A1120" s="62">
        <v>30</v>
      </c>
      <c r="B1120" s="4">
        <v>42796</v>
      </c>
      <c r="C1120" s="5" t="s">
        <v>20</v>
      </c>
      <c r="D1120" s="5" t="s">
        <v>23</v>
      </c>
      <c r="E1120" s="5" t="s">
        <v>44</v>
      </c>
      <c r="F1120" s="6">
        <v>29320</v>
      </c>
      <c r="G1120" s="6">
        <v>29400</v>
      </c>
      <c r="H1120" s="6">
        <v>29280</v>
      </c>
      <c r="I1120" s="6">
        <v>29240</v>
      </c>
      <c r="J1120" s="6">
        <v>29200</v>
      </c>
      <c r="K1120" s="6">
        <v>29200</v>
      </c>
      <c r="L1120" s="5">
        <v>100</v>
      </c>
      <c r="M1120" s="7">
        <f t="shared" si="108"/>
        <v>12000</v>
      </c>
      <c r="N1120" s="8">
        <f t="shared" si="109"/>
        <v>0.4092769440654843</v>
      </c>
    </row>
    <row r="1121" spans="1:14" ht="15.75">
      <c r="A1121" s="62">
        <v>31</v>
      </c>
      <c r="B1121" s="4">
        <v>42796</v>
      </c>
      <c r="C1121" s="5" t="s">
        <v>20</v>
      </c>
      <c r="D1121" s="5" t="s">
        <v>23</v>
      </c>
      <c r="E1121" s="5" t="s">
        <v>22</v>
      </c>
      <c r="F1121" s="6">
        <v>3568</v>
      </c>
      <c r="G1121" s="6">
        <v>3610</v>
      </c>
      <c r="H1121" s="6">
        <v>3543</v>
      </c>
      <c r="I1121" s="6">
        <v>3515</v>
      </c>
      <c r="J1121" s="6">
        <v>3490</v>
      </c>
      <c r="K1121" s="6">
        <v>3515</v>
      </c>
      <c r="L1121" s="5">
        <v>100</v>
      </c>
      <c r="M1121" s="7">
        <f t="shared" si="108"/>
        <v>5300</v>
      </c>
      <c r="N1121" s="8">
        <f t="shared" si="109"/>
        <v>1.4854260089686098</v>
      </c>
    </row>
    <row r="1122" spans="1:14" ht="15.75">
      <c r="A1122" s="62">
        <v>32</v>
      </c>
      <c r="B1122" s="4">
        <v>42795</v>
      </c>
      <c r="C1122" s="5" t="s">
        <v>20</v>
      </c>
      <c r="D1122" s="5" t="s">
        <v>23</v>
      </c>
      <c r="E1122" s="5" t="s">
        <v>44</v>
      </c>
      <c r="F1122" s="6">
        <v>29350</v>
      </c>
      <c r="G1122" s="6">
        <v>29410</v>
      </c>
      <c r="H1122" s="6">
        <v>29300</v>
      </c>
      <c r="I1122" s="6">
        <v>29260</v>
      </c>
      <c r="J1122" s="6">
        <v>29220</v>
      </c>
      <c r="K1122" s="6">
        <v>29220</v>
      </c>
      <c r="L1122" s="5">
        <v>100</v>
      </c>
      <c r="M1122" s="7">
        <f t="shared" si="108"/>
        <v>13000</v>
      </c>
      <c r="N1122" s="8">
        <f t="shared" si="109"/>
        <v>0.44293015332197616</v>
      </c>
    </row>
    <row r="1124" ht="15.75">
      <c r="B1124" s="10"/>
    </row>
    <row r="1125" spans="1:14" ht="15.75">
      <c r="A1125" s="9" t="s">
        <v>25</v>
      </c>
      <c r="B1125" s="10"/>
      <c r="C1125" s="11"/>
      <c r="D1125" s="12"/>
      <c r="E1125" s="13"/>
      <c r="F1125" s="13"/>
      <c r="G1125" s="14"/>
      <c r="H1125" s="15"/>
      <c r="I1125" s="15"/>
      <c r="J1125" s="15"/>
      <c r="K1125" s="16"/>
      <c r="L1125" s="17"/>
      <c r="N1125" s="18"/>
    </row>
    <row r="1126" spans="1:12" ht="15.75">
      <c r="A1126" s="9" t="s">
        <v>26</v>
      </c>
      <c r="B1126" s="19"/>
      <c r="C1126" s="11"/>
      <c r="D1126" s="12"/>
      <c r="E1126" s="13"/>
      <c r="F1126" s="13"/>
      <c r="G1126" s="14"/>
      <c r="H1126" s="13"/>
      <c r="I1126" s="13"/>
      <c r="J1126" s="13"/>
      <c r="K1126" s="16"/>
      <c r="L1126" s="17"/>
    </row>
    <row r="1127" spans="1:14" ht="15.75">
      <c r="A1127" s="9" t="s">
        <v>26</v>
      </c>
      <c r="B1127" s="19"/>
      <c r="C1127" s="20"/>
      <c r="D1127" s="21"/>
      <c r="E1127" s="22"/>
      <c r="F1127" s="22"/>
      <c r="G1127" s="23"/>
      <c r="H1127" s="22"/>
      <c r="I1127" s="22"/>
      <c r="J1127" s="22"/>
      <c r="K1127" s="22"/>
      <c r="L1127" s="17"/>
      <c r="M1127" s="17"/>
      <c r="N1127" s="17"/>
    </row>
    <row r="1128" spans="1:14" ht="15.75">
      <c r="A1128" s="24"/>
      <c r="B1128" s="19"/>
      <c r="C1128" s="22"/>
      <c r="D1128" s="22"/>
      <c r="E1128" s="22"/>
      <c r="F1128" s="25"/>
      <c r="G1128" s="26"/>
      <c r="H1128" s="27" t="s">
        <v>27</v>
      </c>
      <c r="I1128" s="27"/>
      <c r="J1128" s="28"/>
      <c r="K1128" s="28"/>
      <c r="L1128" s="17"/>
      <c r="M1128" s="17"/>
      <c r="N1128" s="17"/>
    </row>
    <row r="1129" spans="1:12" ht="15.75">
      <c r="A1129" s="24"/>
      <c r="B1129" s="19"/>
      <c r="C1129" s="89" t="s">
        <v>28</v>
      </c>
      <c r="D1129" s="89"/>
      <c r="E1129" s="29">
        <v>32</v>
      </c>
      <c r="F1129" s="30">
        <v>100</v>
      </c>
      <c r="G1129" s="31">
        <v>32</v>
      </c>
      <c r="H1129" s="32">
        <f>G1130/G1129%</f>
        <v>81.25</v>
      </c>
      <c r="I1129" s="32"/>
      <c r="J1129" s="32"/>
      <c r="L1129" s="17"/>
    </row>
    <row r="1130" spans="1:14" ht="15.75">
      <c r="A1130" s="24"/>
      <c r="B1130" s="19"/>
      <c r="C1130" s="86" t="s">
        <v>29</v>
      </c>
      <c r="D1130" s="86"/>
      <c r="E1130" s="33">
        <v>26</v>
      </c>
      <c r="F1130" s="34">
        <f>(E1130/E1129)*100</f>
        <v>81.25</v>
      </c>
      <c r="G1130" s="31">
        <v>26</v>
      </c>
      <c r="H1130" s="28"/>
      <c r="I1130" s="28"/>
      <c r="J1130" s="22"/>
      <c r="K1130" s="28"/>
      <c r="M1130" s="22" t="s">
        <v>30</v>
      </c>
      <c r="N1130" s="22"/>
    </row>
    <row r="1131" spans="1:14" ht="15.75">
      <c r="A1131" s="35"/>
      <c r="B1131" s="19"/>
      <c r="C1131" s="86" t="s">
        <v>31</v>
      </c>
      <c r="D1131" s="86"/>
      <c r="E1131" s="33">
        <v>0</v>
      </c>
      <c r="F1131" s="34">
        <f>(E1131/E1129)*100</f>
        <v>0</v>
      </c>
      <c r="G1131" s="36"/>
      <c r="H1131" s="31"/>
      <c r="I1131" s="31"/>
      <c r="J1131" s="22"/>
      <c r="K1131" s="28"/>
      <c r="L1131" s="17"/>
      <c r="M1131" s="20"/>
      <c r="N1131" s="20"/>
    </row>
    <row r="1132" spans="1:14" ht="15.75">
      <c r="A1132" s="35"/>
      <c r="B1132" s="19"/>
      <c r="C1132" s="86" t="s">
        <v>32</v>
      </c>
      <c r="D1132" s="86"/>
      <c r="E1132" s="33">
        <v>0</v>
      </c>
      <c r="F1132" s="34">
        <f>(E1132/E1129)*100</f>
        <v>0</v>
      </c>
      <c r="G1132" s="36"/>
      <c r="H1132" s="31"/>
      <c r="I1132" s="31"/>
      <c r="J1132" s="22"/>
      <c r="K1132" s="28"/>
      <c r="L1132" s="17"/>
      <c r="M1132" s="17"/>
      <c r="N1132" s="17"/>
    </row>
    <row r="1133" spans="1:14" ht="15.75">
      <c r="A1133" s="35"/>
      <c r="B1133" s="19"/>
      <c r="C1133" s="86" t="s">
        <v>33</v>
      </c>
      <c r="D1133" s="86"/>
      <c r="E1133" s="33">
        <v>5</v>
      </c>
      <c r="F1133" s="34">
        <f>(E1133/E1129)*100</f>
        <v>15.625</v>
      </c>
      <c r="G1133" s="36"/>
      <c r="H1133" s="22" t="s">
        <v>34</v>
      </c>
      <c r="I1133" s="22"/>
      <c r="J1133" s="37"/>
      <c r="K1133" s="28"/>
      <c r="L1133" s="17"/>
      <c r="M1133" s="17"/>
      <c r="N1133" s="17"/>
    </row>
    <row r="1134" spans="1:14" ht="15.75">
      <c r="A1134" s="35"/>
      <c r="B1134" s="19"/>
      <c r="C1134" s="86" t="s">
        <v>35</v>
      </c>
      <c r="D1134" s="86"/>
      <c r="E1134" s="33">
        <v>1</v>
      </c>
      <c r="F1134" s="34">
        <f>(E1134/E1129)*100</f>
        <v>3.125</v>
      </c>
      <c r="G1134" s="36"/>
      <c r="H1134" s="22"/>
      <c r="I1134" s="22"/>
      <c r="J1134" s="37"/>
      <c r="K1134" s="28"/>
      <c r="L1134" s="17"/>
      <c r="M1134" s="17"/>
      <c r="N1134" s="17"/>
    </row>
    <row r="1135" spans="1:14" ht="15.75">
      <c r="A1135" s="35"/>
      <c r="B1135" s="19"/>
      <c r="C1135" s="87" t="s">
        <v>36</v>
      </c>
      <c r="D1135" s="87"/>
      <c r="E1135" s="38"/>
      <c r="F1135" s="39">
        <f>(E1135/E1129)*100</f>
        <v>0</v>
      </c>
      <c r="G1135" s="36"/>
      <c r="H1135" s="22"/>
      <c r="I1135" s="22"/>
      <c r="M1135" s="17"/>
      <c r="N1135" s="17"/>
    </row>
    <row r="1136" spans="1:14" ht="15.75">
      <c r="A1136" s="35"/>
      <c r="B1136" s="19"/>
      <c r="C1136" s="17"/>
      <c r="D1136" s="17"/>
      <c r="E1136" s="17"/>
      <c r="F1136" s="28"/>
      <c r="G1136" s="36"/>
      <c r="H1136" s="32"/>
      <c r="I1136" s="32"/>
      <c r="J1136" s="28"/>
      <c r="K1136" s="32"/>
      <c r="L1136" s="17"/>
      <c r="M1136" s="17"/>
      <c r="N1136" s="17"/>
    </row>
    <row r="1137" spans="1:12" ht="15.75">
      <c r="A1137" s="35"/>
      <c r="B1137" s="10"/>
      <c r="C1137" s="20"/>
      <c r="D1137" s="40"/>
      <c r="E1137" s="22"/>
      <c r="F1137" s="22"/>
      <c r="G1137" s="23"/>
      <c r="H1137" s="28"/>
      <c r="I1137" s="28"/>
      <c r="J1137" s="28"/>
      <c r="K1137" s="25"/>
      <c r="L1137" s="17"/>
    </row>
    <row r="1138" spans="1:14" ht="15.75">
      <c r="A1138" s="41" t="s">
        <v>37</v>
      </c>
      <c r="B1138" s="10"/>
      <c r="C1138" s="11"/>
      <c r="D1138" s="11"/>
      <c r="E1138" s="13"/>
      <c r="F1138" s="13"/>
      <c r="G1138" s="42"/>
      <c r="H1138" s="43"/>
      <c r="I1138" s="43"/>
      <c r="J1138" s="43"/>
      <c r="K1138" s="13"/>
      <c r="L1138" s="17"/>
      <c r="M1138" s="40"/>
      <c r="N1138" s="40"/>
    </row>
    <row r="1139" spans="1:14" ht="15.75">
      <c r="A1139" s="12" t="s">
        <v>38</v>
      </c>
      <c r="B1139" s="10"/>
      <c r="C1139" s="44"/>
      <c r="D1139" s="45"/>
      <c r="E1139" s="46"/>
      <c r="F1139" s="43"/>
      <c r="G1139" s="42"/>
      <c r="H1139" s="43"/>
      <c r="I1139" s="43"/>
      <c r="J1139" s="43"/>
      <c r="K1139" s="13"/>
      <c r="L1139" s="17"/>
      <c r="M1139" s="24"/>
      <c r="N1139" s="24"/>
    </row>
    <row r="1140" spans="1:14" ht="15.75">
      <c r="A1140" s="12" t="s">
        <v>39</v>
      </c>
      <c r="B1140" s="10"/>
      <c r="C1140" s="11"/>
      <c r="D1140" s="45"/>
      <c r="E1140" s="46"/>
      <c r="F1140" s="43"/>
      <c r="G1140" s="42"/>
      <c r="H1140" s="47"/>
      <c r="I1140" s="47"/>
      <c r="J1140" s="47"/>
      <c r="K1140" s="13"/>
      <c r="L1140" s="17"/>
      <c r="M1140" s="17"/>
      <c r="N1140" s="17"/>
    </row>
    <row r="1141" spans="1:14" ht="15.75">
      <c r="A1141" s="12" t="s">
        <v>40</v>
      </c>
      <c r="B1141" s="44"/>
      <c r="C1141" s="11"/>
      <c r="D1141" s="45"/>
      <c r="E1141" s="46"/>
      <c r="F1141" s="43"/>
      <c r="G1141" s="48"/>
      <c r="H1141" s="47"/>
      <c r="I1141" s="47"/>
      <c r="J1141" s="47"/>
      <c r="K1141" s="13"/>
      <c r="L1141" s="17"/>
      <c r="M1141" s="17"/>
      <c r="N1141" s="17"/>
    </row>
    <row r="1142" spans="1:14" ht="15.75">
      <c r="A1142" s="12" t="s">
        <v>41</v>
      </c>
      <c r="B1142" s="35"/>
      <c r="C1142" s="11"/>
      <c r="D1142" s="49"/>
      <c r="E1142" s="43"/>
      <c r="F1142" s="43"/>
      <c r="G1142" s="48"/>
      <c r="H1142" s="47"/>
      <c r="I1142" s="47"/>
      <c r="J1142" s="47"/>
      <c r="K1142" s="43"/>
      <c r="L1142" s="17"/>
      <c r="M1142" s="17"/>
      <c r="N1142" s="17"/>
    </row>
    <row r="1146" spans="1:14" ht="15.75">
      <c r="A1146" s="93" t="s">
        <v>0</v>
      </c>
      <c r="B1146" s="93"/>
      <c r="C1146" s="93"/>
      <c r="D1146" s="93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</row>
    <row r="1147" spans="1:14" ht="15.75">
      <c r="A1147" s="93"/>
      <c r="B1147" s="93"/>
      <c r="C1147" s="93"/>
      <c r="D1147" s="93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</row>
    <row r="1148" spans="1:14" ht="15.75">
      <c r="A1148" s="93"/>
      <c r="B1148" s="93"/>
      <c r="C1148" s="93"/>
      <c r="D1148" s="93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</row>
    <row r="1149" spans="1:14" ht="15.75">
      <c r="A1149" s="94" t="s">
        <v>1</v>
      </c>
      <c r="B1149" s="94"/>
      <c r="C1149" s="94"/>
      <c r="D1149" s="94"/>
      <c r="E1149" s="94"/>
      <c r="F1149" s="94"/>
      <c r="G1149" s="94"/>
      <c r="H1149" s="94"/>
      <c r="I1149" s="94"/>
      <c r="J1149" s="94"/>
      <c r="K1149" s="94"/>
      <c r="L1149" s="94"/>
      <c r="M1149" s="94"/>
      <c r="N1149" s="94"/>
    </row>
    <row r="1150" spans="1:14" ht="15.75">
      <c r="A1150" s="94" t="s">
        <v>2</v>
      </c>
      <c r="B1150" s="94"/>
      <c r="C1150" s="94"/>
      <c r="D1150" s="94"/>
      <c r="E1150" s="94"/>
      <c r="F1150" s="94"/>
      <c r="G1150" s="94"/>
      <c r="H1150" s="94"/>
      <c r="I1150" s="94"/>
      <c r="J1150" s="94"/>
      <c r="K1150" s="94"/>
      <c r="L1150" s="94"/>
      <c r="M1150" s="94"/>
      <c r="N1150" s="94"/>
    </row>
    <row r="1151" spans="1:14" ht="15.75">
      <c r="A1151" s="95" t="s">
        <v>3</v>
      </c>
      <c r="B1151" s="95"/>
      <c r="C1151" s="95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</row>
    <row r="1152" spans="1:14" ht="15.75">
      <c r="A1152" s="52"/>
      <c r="B1152" s="53"/>
      <c r="C1152" s="53"/>
      <c r="D1152" s="53"/>
      <c r="E1152" s="54"/>
      <c r="F1152" s="55"/>
      <c r="G1152" s="56"/>
      <c r="H1152" s="55"/>
      <c r="I1152" s="55"/>
      <c r="J1152" s="55"/>
      <c r="K1152" s="55"/>
      <c r="L1152" s="54"/>
      <c r="M1152" s="54"/>
      <c r="N1152" s="57"/>
    </row>
    <row r="1153" spans="1:14" ht="15.75">
      <c r="A1153" s="96" t="s">
        <v>54</v>
      </c>
      <c r="B1153" s="96"/>
      <c r="C1153" s="96"/>
      <c r="D1153" s="96"/>
      <c r="E1153" s="96"/>
      <c r="F1153" s="96"/>
      <c r="G1153" s="96"/>
      <c r="H1153" s="96"/>
      <c r="I1153" s="96"/>
      <c r="J1153" s="96"/>
      <c r="K1153" s="96"/>
      <c r="L1153" s="96"/>
      <c r="M1153" s="96"/>
      <c r="N1153" s="96"/>
    </row>
    <row r="1154" spans="1:14" ht="15.75">
      <c r="A1154" s="96" t="s">
        <v>5</v>
      </c>
      <c r="B1154" s="96"/>
      <c r="C1154" s="96"/>
      <c r="D1154" s="96"/>
      <c r="E1154" s="96"/>
      <c r="F1154" s="96"/>
      <c r="G1154" s="96"/>
      <c r="H1154" s="96"/>
      <c r="I1154" s="96"/>
      <c r="J1154" s="96"/>
      <c r="K1154" s="96"/>
      <c r="L1154" s="96"/>
      <c r="M1154" s="96"/>
      <c r="N1154" s="96"/>
    </row>
    <row r="1155" spans="1:14" ht="16.5" customHeight="1">
      <c r="A1155" s="91" t="s">
        <v>6</v>
      </c>
      <c r="B1155" s="88" t="s">
        <v>7</v>
      </c>
      <c r="C1155" s="88" t="s">
        <v>8</v>
      </c>
      <c r="D1155" s="91" t="s">
        <v>9</v>
      </c>
      <c r="E1155" s="91" t="s">
        <v>10</v>
      </c>
      <c r="F1155" s="88" t="s">
        <v>11</v>
      </c>
      <c r="G1155" s="88" t="s">
        <v>12</v>
      </c>
      <c r="H1155" s="88" t="s">
        <v>13</v>
      </c>
      <c r="I1155" s="88" t="s">
        <v>14</v>
      </c>
      <c r="J1155" s="88" t="s">
        <v>15</v>
      </c>
      <c r="K1155" s="90" t="s">
        <v>16</v>
      </c>
      <c r="L1155" s="88" t="s">
        <v>17</v>
      </c>
      <c r="M1155" s="88" t="s">
        <v>18</v>
      </c>
      <c r="N1155" s="88" t="s">
        <v>19</v>
      </c>
    </row>
    <row r="1156" spans="1:14" ht="15.75">
      <c r="A1156" s="91"/>
      <c r="B1156" s="88"/>
      <c r="C1156" s="88"/>
      <c r="D1156" s="91"/>
      <c r="E1156" s="91"/>
      <c r="F1156" s="88"/>
      <c r="G1156" s="88"/>
      <c r="H1156" s="88"/>
      <c r="I1156" s="88"/>
      <c r="J1156" s="88"/>
      <c r="K1156" s="90"/>
      <c r="L1156" s="88"/>
      <c r="M1156" s="88"/>
      <c r="N1156" s="88"/>
    </row>
    <row r="1157" spans="1:14" ht="15.75">
      <c r="A1157" s="62">
        <v>1</v>
      </c>
      <c r="B1157" s="4">
        <v>42794</v>
      </c>
      <c r="C1157" s="5" t="s">
        <v>20</v>
      </c>
      <c r="D1157" s="5" t="s">
        <v>23</v>
      </c>
      <c r="E1157" s="5" t="s">
        <v>50</v>
      </c>
      <c r="F1157" s="6">
        <v>126.5</v>
      </c>
      <c r="G1157" s="6">
        <v>127</v>
      </c>
      <c r="H1157" s="6">
        <v>126.1</v>
      </c>
      <c r="I1157" s="6">
        <v>125.5</v>
      </c>
      <c r="J1157" s="6">
        <v>125</v>
      </c>
      <c r="K1157" s="6">
        <v>127</v>
      </c>
      <c r="L1157" s="5">
        <v>5000</v>
      </c>
      <c r="M1157" s="7">
        <f aca="true" t="shared" si="110" ref="M1157:M1183">IF(D1157="BUY",(K1157-F1157)*(L1157),(F1157-K1157)*(L1157))</f>
        <v>-2500</v>
      </c>
      <c r="N1157" s="8">
        <f aca="true" t="shared" si="111" ref="N1157:N1183">M1157/(L1157)/F1157%</f>
        <v>-0.3952569169960475</v>
      </c>
    </row>
    <row r="1158" spans="1:14" ht="15.75">
      <c r="A1158" s="62">
        <v>2</v>
      </c>
      <c r="B1158" s="4">
        <v>42793</v>
      </c>
      <c r="C1158" s="5" t="s">
        <v>20</v>
      </c>
      <c r="D1158" s="5" t="s">
        <v>21</v>
      </c>
      <c r="E1158" s="5" t="s">
        <v>22</v>
      </c>
      <c r="F1158" s="6">
        <v>3640</v>
      </c>
      <c r="G1158" s="6">
        <v>3595</v>
      </c>
      <c r="H1158" s="6">
        <v>3665</v>
      </c>
      <c r="I1158" s="6">
        <v>3690</v>
      </c>
      <c r="J1158" s="6">
        <v>3715</v>
      </c>
      <c r="K1158" s="6">
        <v>3665</v>
      </c>
      <c r="L1158" s="5">
        <v>100</v>
      </c>
      <c r="M1158" s="7">
        <f t="shared" si="110"/>
        <v>2500</v>
      </c>
      <c r="N1158" s="8">
        <f t="shared" si="111"/>
        <v>0.6868131868131868</v>
      </c>
    </row>
    <row r="1159" spans="1:14" ht="15.75">
      <c r="A1159" s="62">
        <v>3</v>
      </c>
      <c r="B1159" s="4">
        <v>42793</v>
      </c>
      <c r="C1159" s="5" t="s">
        <v>20</v>
      </c>
      <c r="D1159" s="5" t="s">
        <v>21</v>
      </c>
      <c r="E1159" s="5" t="s">
        <v>43</v>
      </c>
      <c r="F1159" s="6">
        <v>43300</v>
      </c>
      <c r="G1159" s="6">
        <v>43150</v>
      </c>
      <c r="H1159" s="6">
        <v>43420</v>
      </c>
      <c r="I1159" s="6">
        <v>43540</v>
      </c>
      <c r="J1159" s="6">
        <v>43660</v>
      </c>
      <c r="K1159" s="6">
        <v>43420</v>
      </c>
      <c r="L1159" s="5">
        <v>30</v>
      </c>
      <c r="M1159" s="7">
        <f t="shared" si="110"/>
        <v>3600</v>
      </c>
      <c r="N1159" s="8">
        <f t="shared" si="111"/>
        <v>0.27713625866050806</v>
      </c>
    </row>
    <row r="1160" spans="1:14" ht="15.75">
      <c r="A1160" s="62">
        <v>4</v>
      </c>
      <c r="B1160" s="4">
        <v>42788</v>
      </c>
      <c r="C1160" s="5" t="s">
        <v>20</v>
      </c>
      <c r="D1160" s="5" t="s">
        <v>21</v>
      </c>
      <c r="E1160" s="5" t="s">
        <v>46</v>
      </c>
      <c r="F1160" s="6">
        <v>401</v>
      </c>
      <c r="G1160" s="6">
        <v>398</v>
      </c>
      <c r="H1160" s="6">
        <v>403</v>
      </c>
      <c r="I1160" s="6">
        <v>405</v>
      </c>
      <c r="J1160" s="6">
        <v>407</v>
      </c>
      <c r="K1160" s="6">
        <v>403</v>
      </c>
      <c r="L1160" s="5">
        <v>1000</v>
      </c>
      <c r="M1160" s="7">
        <f t="shared" si="110"/>
        <v>2000</v>
      </c>
      <c r="N1160" s="8">
        <f t="shared" si="111"/>
        <v>0.49875311720698257</v>
      </c>
    </row>
    <row r="1161" spans="1:14" ht="15.75">
      <c r="A1161" s="62">
        <v>5</v>
      </c>
      <c r="B1161" s="4">
        <v>42788</v>
      </c>
      <c r="C1161" s="5" t="s">
        <v>20</v>
      </c>
      <c r="D1161" s="5" t="s">
        <v>21</v>
      </c>
      <c r="E1161" s="5" t="s">
        <v>44</v>
      </c>
      <c r="F1161" s="6">
        <v>29200</v>
      </c>
      <c r="G1161" s="6">
        <v>29130</v>
      </c>
      <c r="H1161" s="6">
        <v>29250</v>
      </c>
      <c r="I1161" s="6">
        <v>29300</v>
      </c>
      <c r="J1161" s="6">
        <v>29350</v>
      </c>
      <c r="K1161" s="6">
        <v>29300</v>
      </c>
      <c r="L1161" s="5">
        <v>100</v>
      </c>
      <c r="M1161" s="7">
        <f t="shared" si="110"/>
        <v>10000</v>
      </c>
      <c r="N1161" s="8">
        <f t="shared" si="111"/>
        <v>0.3424657534246575</v>
      </c>
    </row>
    <row r="1162" spans="1:14" ht="15.75">
      <c r="A1162" s="62">
        <v>6</v>
      </c>
      <c r="B1162" s="4">
        <v>42787</v>
      </c>
      <c r="C1162" s="5" t="s">
        <v>20</v>
      </c>
      <c r="D1162" s="5" t="s">
        <v>21</v>
      </c>
      <c r="E1162" s="5" t="s">
        <v>47</v>
      </c>
      <c r="F1162" s="6">
        <v>192</v>
      </c>
      <c r="G1162" s="6">
        <v>191</v>
      </c>
      <c r="H1162" s="6">
        <v>192.5</v>
      </c>
      <c r="I1162" s="6">
        <v>193</v>
      </c>
      <c r="J1162" s="6">
        <v>193.5</v>
      </c>
      <c r="K1162" s="6">
        <v>193</v>
      </c>
      <c r="L1162" s="5">
        <v>5000</v>
      </c>
      <c r="M1162" s="7">
        <f t="shared" si="110"/>
        <v>5000</v>
      </c>
      <c r="N1162" s="8">
        <f t="shared" si="111"/>
        <v>0.5208333333333334</v>
      </c>
    </row>
    <row r="1163" spans="1:14" ht="15.75">
      <c r="A1163" s="62">
        <v>7</v>
      </c>
      <c r="B1163" s="4">
        <v>42786</v>
      </c>
      <c r="C1163" s="5" t="s">
        <v>20</v>
      </c>
      <c r="D1163" s="5" t="s">
        <v>21</v>
      </c>
      <c r="E1163" s="5" t="s">
        <v>45</v>
      </c>
      <c r="F1163" s="6">
        <v>735</v>
      </c>
      <c r="G1163" s="6">
        <v>725</v>
      </c>
      <c r="H1163" s="6">
        <v>743</v>
      </c>
      <c r="I1163" s="6">
        <v>750</v>
      </c>
      <c r="J1163" s="6">
        <v>758</v>
      </c>
      <c r="K1163" s="6">
        <v>743</v>
      </c>
      <c r="L1163" s="5">
        <v>250</v>
      </c>
      <c r="M1163" s="7">
        <f t="shared" si="110"/>
        <v>2000</v>
      </c>
      <c r="N1163" s="8">
        <f t="shared" si="111"/>
        <v>1.08843537414966</v>
      </c>
    </row>
    <row r="1164" spans="1:14" ht="15.75">
      <c r="A1164" s="62">
        <v>8</v>
      </c>
      <c r="B1164" s="4">
        <v>42782</v>
      </c>
      <c r="C1164" s="5" t="s">
        <v>20</v>
      </c>
      <c r="D1164" s="5" t="s">
        <v>21</v>
      </c>
      <c r="E1164" s="5" t="s">
        <v>43</v>
      </c>
      <c r="F1164" s="6">
        <v>42800</v>
      </c>
      <c r="G1164" s="6">
        <v>42650</v>
      </c>
      <c r="H1164" s="6">
        <v>42920</v>
      </c>
      <c r="I1164" s="6">
        <v>43040</v>
      </c>
      <c r="J1164" s="6">
        <v>43160</v>
      </c>
      <c r="K1164" s="6">
        <v>43040</v>
      </c>
      <c r="L1164" s="5">
        <v>30</v>
      </c>
      <c r="M1164" s="7">
        <f t="shared" si="110"/>
        <v>7200</v>
      </c>
      <c r="N1164" s="8">
        <f t="shared" si="111"/>
        <v>0.5607476635514018</v>
      </c>
    </row>
    <row r="1165" spans="1:14" ht="15.75">
      <c r="A1165" s="62">
        <v>9</v>
      </c>
      <c r="B1165" s="4">
        <v>42781</v>
      </c>
      <c r="C1165" s="5" t="s">
        <v>20</v>
      </c>
      <c r="D1165" s="5" t="s">
        <v>23</v>
      </c>
      <c r="E1165" s="5" t="s">
        <v>24</v>
      </c>
      <c r="F1165" s="6">
        <v>158.5</v>
      </c>
      <c r="G1165" s="6">
        <v>159.5</v>
      </c>
      <c r="H1165" s="6">
        <v>158</v>
      </c>
      <c r="I1165" s="6">
        <v>157.5</v>
      </c>
      <c r="J1165" s="6">
        <v>157</v>
      </c>
      <c r="K1165" s="6">
        <v>157.5</v>
      </c>
      <c r="L1165" s="5">
        <v>5000</v>
      </c>
      <c r="M1165" s="7">
        <f t="shared" si="110"/>
        <v>5000</v>
      </c>
      <c r="N1165" s="8">
        <f t="shared" si="111"/>
        <v>0.6309148264984227</v>
      </c>
    </row>
    <row r="1166" spans="1:14" ht="15.75">
      <c r="A1166" s="62">
        <v>10</v>
      </c>
      <c r="B1166" s="4">
        <v>42781</v>
      </c>
      <c r="C1166" s="5" t="s">
        <v>20</v>
      </c>
      <c r="D1166" s="5" t="s">
        <v>21</v>
      </c>
      <c r="E1166" s="5" t="s">
        <v>46</v>
      </c>
      <c r="F1166" s="6">
        <v>407</v>
      </c>
      <c r="G1166" s="6">
        <v>405</v>
      </c>
      <c r="H1166" s="6">
        <v>409</v>
      </c>
      <c r="I1166" s="6">
        <v>411</v>
      </c>
      <c r="J1166" s="6">
        <v>413</v>
      </c>
      <c r="K1166" s="6">
        <v>405</v>
      </c>
      <c r="L1166" s="5">
        <v>1000</v>
      </c>
      <c r="M1166" s="7">
        <f t="shared" si="110"/>
        <v>-2000</v>
      </c>
      <c r="N1166" s="8">
        <f t="shared" si="111"/>
        <v>-0.49140049140049136</v>
      </c>
    </row>
    <row r="1167" spans="1:14" ht="15.75">
      <c r="A1167" s="62">
        <v>11</v>
      </c>
      <c r="B1167" s="4">
        <v>42781</v>
      </c>
      <c r="C1167" s="5" t="s">
        <v>20</v>
      </c>
      <c r="D1167" s="5" t="s">
        <v>23</v>
      </c>
      <c r="E1167" s="5" t="s">
        <v>50</v>
      </c>
      <c r="F1167" s="6">
        <v>126.6</v>
      </c>
      <c r="G1167" s="6">
        <v>127.6</v>
      </c>
      <c r="H1167" s="6">
        <v>126.1</v>
      </c>
      <c r="I1167" s="6">
        <v>125.6</v>
      </c>
      <c r="J1167" s="6">
        <v>125.1</v>
      </c>
      <c r="K1167" s="6">
        <v>126.1</v>
      </c>
      <c r="L1167" s="5">
        <v>5000</v>
      </c>
      <c r="M1167" s="7">
        <f t="shared" si="110"/>
        <v>2500</v>
      </c>
      <c r="N1167" s="8">
        <f t="shared" si="111"/>
        <v>0.3949447077409163</v>
      </c>
    </row>
    <row r="1168" spans="1:14" ht="15.75">
      <c r="A1168" s="62">
        <v>12</v>
      </c>
      <c r="B1168" s="4">
        <v>42780</v>
      </c>
      <c r="C1168" s="5" t="s">
        <v>20</v>
      </c>
      <c r="D1168" s="5" t="s">
        <v>21</v>
      </c>
      <c r="E1168" s="5" t="s">
        <v>47</v>
      </c>
      <c r="F1168" s="6">
        <v>195.5</v>
      </c>
      <c r="G1168" s="6">
        <v>194.5</v>
      </c>
      <c r="H1168" s="6">
        <v>196</v>
      </c>
      <c r="I1168" s="6">
        <v>196.5</v>
      </c>
      <c r="J1168" s="6">
        <v>197</v>
      </c>
      <c r="K1168" s="6">
        <v>197</v>
      </c>
      <c r="L1168" s="5">
        <v>5000</v>
      </c>
      <c r="M1168" s="7">
        <f t="shared" si="110"/>
        <v>7500</v>
      </c>
      <c r="N1168" s="8">
        <f t="shared" si="111"/>
        <v>0.7672634271099744</v>
      </c>
    </row>
    <row r="1169" spans="1:14" ht="15.75">
      <c r="A1169" s="62">
        <v>13</v>
      </c>
      <c r="B1169" s="4">
        <v>42779</v>
      </c>
      <c r="C1169" s="5" t="s">
        <v>20</v>
      </c>
      <c r="D1169" s="5" t="s">
        <v>21</v>
      </c>
      <c r="E1169" s="5" t="s">
        <v>47</v>
      </c>
      <c r="F1169" s="6">
        <v>197</v>
      </c>
      <c r="G1169" s="6">
        <v>196</v>
      </c>
      <c r="H1169" s="6">
        <v>197.5</v>
      </c>
      <c r="I1169" s="6">
        <v>198</v>
      </c>
      <c r="J1169" s="6">
        <v>198.5</v>
      </c>
      <c r="K1169" s="6">
        <v>197.5</v>
      </c>
      <c r="L1169" s="5">
        <v>5000</v>
      </c>
      <c r="M1169" s="7">
        <f t="shared" si="110"/>
        <v>2500</v>
      </c>
      <c r="N1169" s="8">
        <f t="shared" si="111"/>
        <v>0.25380710659898476</v>
      </c>
    </row>
    <row r="1170" spans="1:14" ht="15.75">
      <c r="A1170" s="62">
        <v>14</v>
      </c>
      <c r="B1170" s="4">
        <v>42776</v>
      </c>
      <c r="C1170" s="5" t="s">
        <v>20</v>
      </c>
      <c r="D1170" s="5" t="s">
        <v>21</v>
      </c>
      <c r="E1170" s="5" t="s">
        <v>24</v>
      </c>
      <c r="F1170" s="6">
        <v>157.3</v>
      </c>
      <c r="G1170" s="6">
        <v>156.3</v>
      </c>
      <c r="H1170" s="6">
        <v>157.8</v>
      </c>
      <c r="I1170" s="6">
        <v>158.3</v>
      </c>
      <c r="J1170" s="6">
        <v>158.8</v>
      </c>
      <c r="K1170" s="6">
        <v>157.8</v>
      </c>
      <c r="L1170" s="5">
        <v>5000</v>
      </c>
      <c r="M1170" s="7">
        <f t="shared" si="110"/>
        <v>2500</v>
      </c>
      <c r="N1170" s="8">
        <f t="shared" si="111"/>
        <v>0.31786395422759056</v>
      </c>
    </row>
    <row r="1171" spans="1:14" ht="15.75">
      <c r="A1171" s="62">
        <v>15</v>
      </c>
      <c r="B1171" s="4">
        <v>42776</v>
      </c>
      <c r="C1171" s="5" t="s">
        <v>20</v>
      </c>
      <c r="D1171" s="5" t="s">
        <v>21</v>
      </c>
      <c r="E1171" s="5" t="s">
        <v>46</v>
      </c>
      <c r="F1171" s="6">
        <v>394</v>
      </c>
      <c r="G1171" s="6">
        <v>391</v>
      </c>
      <c r="H1171" s="6">
        <v>396</v>
      </c>
      <c r="I1171" s="6">
        <v>398</v>
      </c>
      <c r="J1171" s="6">
        <v>400</v>
      </c>
      <c r="K1171" s="6">
        <v>398</v>
      </c>
      <c r="L1171" s="5">
        <v>1000</v>
      </c>
      <c r="M1171" s="7">
        <f t="shared" si="110"/>
        <v>4000</v>
      </c>
      <c r="N1171" s="8">
        <f t="shared" si="111"/>
        <v>1.015228426395939</v>
      </c>
    </row>
    <row r="1172" spans="1:14" ht="15.75">
      <c r="A1172" s="62">
        <v>16</v>
      </c>
      <c r="B1172" s="4">
        <v>42775</v>
      </c>
      <c r="C1172" s="5" t="s">
        <v>20</v>
      </c>
      <c r="D1172" s="5" t="s">
        <v>21</v>
      </c>
      <c r="E1172" s="5" t="s">
        <v>44</v>
      </c>
      <c r="F1172" s="6">
        <v>29300</v>
      </c>
      <c r="G1172" s="6">
        <v>29230</v>
      </c>
      <c r="H1172" s="6">
        <v>29350</v>
      </c>
      <c r="I1172" s="6">
        <v>29400</v>
      </c>
      <c r="J1172" s="6">
        <v>29450</v>
      </c>
      <c r="K1172" s="6">
        <v>29350</v>
      </c>
      <c r="L1172" s="5">
        <v>100</v>
      </c>
      <c r="M1172" s="7">
        <f t="shared" si="110"/>
        <v>5000</v>
      </c>
      <c r="N1172" s="8">
        <f t="shared" si="111"/>
        <v>0.17064846416382254</v>
      </c>
    </row>
    <row r="1173" spans="1:14" ht="15.75">
      <c r="A1173" s="62">
        <v>17</v>
      </c>
      <c r="B1173" s="4">
        <v>42774</v>
      </c>
      <c r="C1173" s="5" t="s">
        <v>20</v>
      </c>
      <c r="D1173" s="5" t="s">
        <v>21</v>
      </c>
      <c r="E1173" s="5" t="s">
        <v>43</v>
      </c>
      <c r="F1173" s="6">
        <v>42300</v>
      </c>
      <c r="G1173" s="6">
        <v>42150</v>
      </c>
      <c r="H1173" s="6">
        <v>42420</v>
      </c>
      <c r="I1173" s="6">
        <v>42540</v>
      </c>
      <c r="J1173" s="6">
        <v>42660</v>
      </c>
      <c r="K1173" s="6">
        <v>42420</v>
      </c>
      <c r="L1173" s="5">
        <v>30</v>
      </c>
      <c r="M1173" s="7">
        <f t="shared" si="110"/>
        <v>3600</v>
      </c>
      <c r="N1173" s="8">
        <f t="shared" si="111"/>
        <v>0.28368794326241137</v>
      </c>
    </row>
    <row r="1174" spans="1:14" ht="15.75">
      <c r="A1174" s="62">
        <v>18</v>
      </c>
      <c r="B1174" s="4">
        <v>42774</v>
      </c>
      <c r="C1174" s="5" t="s">
        <v>20</v>
      </c>
      <c r="D1174" s="5" t="s">
        <v>21</v>
      </c>
      <c r="E1174" s="5" t="s">
        <v>22</v>
      </c>
      <c r="F1174" s="6">
        <v>3480</v>
      </c>
      <c r="G1174" s="6">
        <v>3440</v>
      </c>
      <c r="H1174" s="6">
        <v>3510</v>
      </c>
      <c r="I1174" s="6">
        <v>3540</v>
      </c>
      <c r="J1174" s="6">
        <v>3570</v>
      </c>
      <c r="K1174" s="6">
        <v>3510</v>
      </c>
      <c r="L1174" s="5">
        <v>100</v>
      </c>
      <c r="M1174" s="7">
        <f t="shared" si="110"/>
        <v>3000</v>
      </c>
      <c r="N1174" s="8">
        <f t="shared" si="111"/>
        <v>0.8620689655172414</v>
      </c>
    </row>
    <row r="1175" spans="1:14" ht="15.75">
      <c r="A1175" s="62">
        <v>19</v>
      </c>
      <c r="B1175" s="4">
        <v>42774</v>
      </c>
      <c r="C1175" s="5" t="s">
        <v>20</v>
      </c>
      <c r="D1175" s="5" t="s">
        <v>21</v>
      </c>
      <c r="E1175" s="5" t="s">
        <v>45</v>
      </c>
      <c r="F1175" s="6">
        <v>682</v>
      </c>
      <c r="G1175" s="6">
        <v>672</v>
      </c>
      <c r="H1175" s="6">
        <v>690</v>
      </c>
      <c r="I1175" s="6">
        <v>698</v>
      </c>
      <c r="J1175" s="6">
        <v>707</v>
      </c>
      <c r="K1175" s="6">
        <v>690</v>
      </c>
      <c r="L1175" s="5">
        <v>250</v>
      </c>
      <c r="M1175" s="7">
        <f t="shared" si="110"/>
        <v>2000</v>
      </c>
      <c r="N1175" s="8">
        <f t="shared" si="111"/>
        <v>1.1730205278592374</v>
      </c>
    </row>
    <row r="1176" spans="1:14" ht="15.75">
      <c r="A1176" s="62">
        <v>20</v>
      </c>
      <c r="B1176" s="4">
        <v>42773</v>
      </c>
      <c r="C1176" s="5" t="s">
        <v>20</v>
      </c>
      <c r="D1176" s="5" t="s">
        <v>21</v>
      </c>
      <c r="E1176" s="5" t="s">
        <v>24</v>
      </c>
      <c r="F1176" s="6">
        <v>156</v>
      </c>
      <c r="G1176" s="6">
        <v>155</v>
      </c>
      <c r="H1176" s="6">
        <v>156.5</v>
      </c>
      <c r="I1176" s="6">
        <v>157</v>
      </c>
      <c r="J1176" s="6">
        <v>157.5</v>
      </c>
      <c r="K1176" s="6">
        <v>157</v>
      </c>
      <c r="L1176" s="5">
        <v>5000</v>
      </c>
      <c r="M1176" s="7">
        <f t="shared" si="110"/>
        <v>5000</v>
      </c>
      <c r="N1176" s="8">
        <f t="shared" si="111"/>
        <v>0.641025641025641</v>
      </c>
    </row>
    <row r="1177" spans="1:14" ht="15.75">
      <c r="A1177" s="62">
        <v>21</v>
      </c>
      <c r="B1177" s="4">
        <v>42772</v>
      </c>
      <c r="C1177" s="5" t="s">
        <v>20</v>
      </c>
      <c r="D1177" s="5" t="s">
        <v>21</v>
      </c>
      <c r="E1177" s="5" t="s">
        <v>44</v>
      </c>
      <c r="F1177" s="6">
        <v>29010</v>
      </c>
      <c r="G1177" s="6">
        <v>28940</v>
      </c>
      <c r="H1177" s="6">
        <v>29060</v>
      </c>
      <c r="I1177" s="6">
        <v>29110</v>
      </c>
      <c r="J1177" s="6">
        <v>29160</v>
      </c>
      <c r="K1177" s="6">
        <v>29060</v>
      </c>
      <c r="L1177" s="5">
        <v>100</v>
      </c>
      <c r="M1177" s="7">
        <f t="shared" si="110"/>
        <v>5000</v>
      </c>
      <c r="N1177" s="8">
        <f t="shared" si="111"/>
        <v>0.1723543605653223</v>
      </c>
    </row>
    <row r="1178" spans="1:14" ht="15.75">
      <c r="A1178" s="62">
        <v>22</v>
      </c>
      <c r="B1178" s="4">
        <v>42769</v>
      </c>
      <c r="C1178" s="5" t="s">
        <v>20</v>
      </c>
      <c r="D1178" s="5" t="s">
        <v>21</v>
      </c>
      <c r="E1178" s="5" t="s">
        <v>45</v>
      </c>
      <c r="F1178" s="6">
        <v>682</v>
      </c>
      <c r="G1178" s="6">
        <v>672</v>
      </c>
      <c r="H1178" s="6">
        <v>690</v>
      </c>
      <c r="I1178" s="6">
        <v>698</v>
      </c>
      <c r="J1178" s="6">
        <v>707</v>
      </c>
      <c r="K1178" s="6">
        <v>690</v>
      </c>
      <c r="L1178" s="5">
        <v>250</v>
      </c>
      <c r="M1178" s="7">
        <f t="shared" si="110"/>
        <v>2000</v>
      </c>
      <c r="N1178" s="8">
        <f t="shared" si="111"/>
        <v>1.1730205278592374</v>
      </c>
    </row>
    <row r="1179" spans="1:14" ht="15.75">
      <c r="A1179" s="62">
        <v>23</v>
      </c>
      <c r="B1179" s="4">
        <v>42769</v>
      </c>
      <c r="C1179" s="5" t="s">
        <v>20</v>
      </c>
      <c r="D1179" s="5" t="s">
        <v>21</v>
      </c>
      <c r="E1179" s="5" t="s">
        <v>43</v>
      </c>
      <c r="F1179" s="6">
        <v>41700</v>
      </c>
      <c r="G1179" s="6">
        <v>41550</v>
      </c>
      <c r="H1179" s="6">
        <v>41820</v>
      </c>
      <c r="I1179" s="6">
        <v>41940</v>
      </c>
      <c r="J1179" s="6">
        <v>42060</v>
      </c>
      <c r="K1179" s="6">
        <v>41550</v>
      </c>
      <c r="L1179" s="5">
        <v>30</v>
      </c>
      <c r="M1179" s="7">
        <f t="shared" si="110"/>
        <v>-4500</v>
      </c>
      <c r="N1179" s="8">
        <f t="shared" si="111"/>
        <v>-0.3597122302158273</v>
      </c>
    </row>
    <row r="1180" spans="1:14" ht="15.75">
      <c r="A1180" s="62">
        <v>24</v>
      </c>
      <c r="B1180" s="4">
        <v>42768</v>
      </c>
      <c r="C1180" s="5" t="s">
        <v>20</v>
      </c>
      <c r="D1180" s="5" t="s">
        <v>23</v>
      </c>
      <c r="E1180" s="5" t="s">
        <v>50</v>
      </c>
      <c r="F1180" s="6">
        <v>122.7</v>
      </c>
      <c r="G1180" s="6">
        <v>123.7</v>
      </c>
      <c r="H1180" s="6">
        <v>122.2</v>
      </c>
      <c r="I1180" s="6">
        <v>121.7</v>
      </c>
      <c r="J1180" s="6">
        <v>121.2</v>
      </c>
      <c r="K1180" s="6">
        <v>121.7</v>
      </c>
      <c r="L1180" s="5">
        <v>5000</v>
      </c>
      <c r="M1180" s="7">
        <f t="shared" si="110"/>
        <v>5000</v>
      </c>
      <c r="N1180" s="8">
        <f t="shared" si="111"/>
        <v>0.8149959250203749</v>
      </c>
    </row>
    <row r="1181" spans="1:14" ht="15.75">
      <c r="A1181" s="62">
        <v>25</v>
      </c>
      <c r="B1181" s="4">
        <v>42768</v>
      </c>
      <c r="C1181" s="5" t="s">
        <v>20</v>
      </c>
      <c r="D1181" s="5" t="s">
        <v>23</v>
      </c>
      <c r="E1181" s="5" t="s">
        <v>24</v>
      </c>
      <c r="F1181" s="6">
        <v>158.5</v>
      </c>
      <c r="G1181" s="6">
        <v>159.5</v>
      </c>
      <c r="H1181" s="6">
        <v>158</v>
      </c>
      <c r="I1181" s="6">
        <v>157.5</v>
      </c>
      <c r="J1181" s="6">
        <v>157</v>
      </c>
      <c r="K1181" s="6">
        <v>157</v>
      </c>
      <c r="L1181" s="5">
        <v>5000</v>
      </c>
      <c r="M1181" s="7">
        <f t="shared" si="110"/>
        <v>7500</v>
      </c>
      <c r="N1181" s="8">
        <f t="shared" si="111"/>
        <v>0.9463722397476341</v>
      </c>
    </row>
    <row r="1182" spans="1:14" ht="15.75">
      <c r="A1182" s="62">
        <v>26</v>
      </c>
      <c r="B1182" s="4">
        <v>42767</v>
      </c>
      <c r="C1182" s="5" t="s">
        <v>20</v>
      </c>
      <c r="D1182" s="5" t="s">
        <v>21</v>
      </c>
      <c r="E1182" s="5" t="s">
        <v>44</v>
      </c>
      <c r="F1182" s="6">
        <v>28850</v>
      </c>
      <c r="G1182" s="6">
        <v>28770</v>
      </c>
      <c r="H1182" s="6">
        <v>28900</v>
      </c>
      <c r="I1182" s="6">
        <v>28950</v>
      </c>
      <c r="J1182" s="6">
        <v>29000</v>
      </c>
      <c r="K1182" s="6">
        <v>28900</v>
      </c>
      <c r="L1182" s="5">
        <v>100</v>
      </c>
      <c r="M1182" s="7">
        <f t="shared" si="110"/>
        <v>5000</v>
      </c>
      <c r="N1182" s="8">
        <f t="shared" si="111"/>
        <v>0.1733102253032929</v>
      </c>
    </row>
    <row r="1183" spans="1:14" ht="15.75">
      <c r="A1183" s="62">
        <v>27</v>
      </c>
      <c r="B1183" s="4">
        <v>42767</v>
      </c>
      <c r="C1183" s="5" t="s">
        <v>20</v>
      </c>
      <c r="D1183" s="5" t="s">
        <v>21</v>
      </c>
      <c r="E1183" s="5" t="s">
        <v>47</v>
      </c>
      <c r="F1183" s="6">
        <v>192.8</v>
      </c>
      <c r="G1183" s="6">
        <v>191.8</v>
      </c>
      <c r="H1183" s="6">
        <v>193.3</v>
      </c>
      <c r="I1183" s="6">
        <v>193.8</v>
      </c>
      <c r="J1183" s="6">
        <v>194.3</v>
      </c>
      <c r="K1183" s="6">
        <v>193.3</v>
      </c>
      <c r="L1183" s="5">
        <v>5000</v>
      </c>
      <c r="M1183" s="7">
        <f t="shared" si="110"/>
        <v>2500</v>
      </c>
      <c r="N1183" s="8">
        <f t="shared" si="111"/>
        <v>0.2593360995850622</v>
      </c>
    </row>
    <row r="1185" ht="15.75">
      <c r="B1185" s="10"/>
    </row>
    <row r="1186" spans="1:14" ht="15.75">
      <c r="A1186" s="9" t="s">
        <v>25</v>
      </c>
      <c r="B1186" s="10"/>
      <c r="C1186" s="11"/>
      <c r="D1186" s="12"/>
      <c r="E1186" s="13"/>
      <c r="F1186" s="13"/>
      <c r="G1186" s="14"/>
      <c r="H1186" s="15"/>
      <c r="I1186" s="15"/>
      <c r="J1186" s="15"/>
      <c r="K1186" s="16"/>
      <c r="L1186" s="17"/>
      <c r="N1186" s="18"/>
    </row>
    <row r="1187" spans="1:12" ht="15.75">
      <c r="A1187" s="9" t="s">
        <v>26</v>
      </c>
      <c r="B1187" s="19"/>
      <c r="C1187" s="11"/>
      <c r="D1187" s="12"/>
      <c r="E1187" s="13"/>
      <c r="F1187" s="13"/>
      <c r="G1187" s="14"/>
      <c r="H1187" s="13"/>
      <c r="I1187" s="13"/>
      <c r="J1187" s="13"/>
      <c r="K1187" s="16"/>
      <c r="L1187" s="17"/>
    </row>
    <row r="1188" spans="1:14" ht="15.75">
      <c r="A1188" s="9" t="s">
        <v>26</v>
      </c>
      <c r="B1188" s="19"/>
      <c r="C1188" s="20"/>
      <c r="D1188" s="21"/>
      <c r="E1188" s="22"/>
      <c r="F1188" s="22"/>
      <c r="G1188" s="23"/>
      <c r="H1188" s="22"/>
      <c r="I1188" s="22"/>
      <c r="J1188" s="22"/>
      <c r="K1188" s="22"/>
      <c r="L1188" s="17"/>
      <c r="M1188" s="17"/>
      <c r="N1188" s="17"/>
    </row>
    <row r="1189" spans="1:14" ht="15.75">
      <c r="A1189" s="24"/>
      <c r="B1189" s="19"/>
      <c r="C1189" s="22"/>
      <c r="D1189" s="22"/>
      <c r="E1189" s="22"/>
      <c r="F1189" s="25"/>
      <c r="G1189" s="26"/>
      <c r="H1189" s="27" t="s">
        <v>27</v>
      </c>
      <c r="I1189" s="27"/>
      <c r="J1189" s="28"/>
      <c r="K1189" s="28"/>
      <c r="L1189" s="17"/>
      <c r="M1189" s="17"/>
      <c r="N1189" s="17"/>
    </row>
    <row r="1190" spans="1:12" ht="15.75">
      <c r="A1190" s="24"/>
      <c r="B1190" s="19"/>
      <c r="C1190" s="89" t="s">
        <v>28</v>
      </c>
      <c r="D1190" s="89"/>
      <c r="E1190" s="29">
        <v>27</v>
      </c>
      <c r="F1190" s="30">
        <f>F1191+F1192+F1193+F1194+F1195+F1196</f>
        <v>100</v>
      </c>
      <c r="G1190" s="31">
        <v>27</v>
      </c>
      <c r="H1190" s="32">
        <f>G1191/G1190%</f>
        <v>88.88888888888889</v>
      </c>
      <c r="I1190" s="32"/>
      <c r="J1190" s="32"/>
      <c r="L1190" s="17"/>
    </row>
    <row r="1191" spans="1:14" ht="15.75">
      <c r="A1191" s="24"/>
      <c r="B1191" s="19"/>
      <c r="C1191" s="86" t="s">
        <v>29</v>
      </c>
      <c r="D1191" s="86"/>
      <c r="E1191" s="33">
        <v>24</v>
      </c>
      <c r="F1191" s="34">
        <f>(E1191/E1190)*100</f>
        <v>88.88888888888889</v>
      </c>
      <c r="G1191" s="31">
        <v>24</v>
      </c>
      <c r="H1191" s="28"/>
      <c r="I1191" s="28"/>
      <c r="J1191" s="22"/>
      <c r="K1191" s="28"/>
      <c r="M1191" s="22" t="s">
        <v>30</v>
      </c>
      <c r="N1191" s="22"/>
    </row>
    <row r="1192" spans="1:14" ht="15.75">
      <c r="A1192" s="35"/>
      <c r="B1192" s="19"/>
      <c r="C1192" s="86" t="s">
        <v>31</v>
      </c>
      <c r="D1192" s="86"/>
      <c r="E1192" s="33">
        <v>0</v>
      </c>
      <c r="F1192" s="34">
        <f>(E1192/E1190)*100</f>
        <v>0</v>
      </c>
      <c r="G1192" s="36"/>
      <c r="H1192" s="31"/>
      <c r="I1192" s="31"/>
      <c r="J1192" s="22"/>
      <c r="K1192" s="28"/>
      <c r="L1192" s="17"/>
      <c r="M1192" s="20"/>
      <c r="N1192" s="20"/>
    </row>
    <row r="1193" spans="1:14" ht="15.75">
      <c r="A1193" s="35"/>
      <c r="B1193" s="19"/>
      <c r="C1193" s="86" t="s">
        <v>32</v>
      </c>
      <c r="D1193" s="86"/>
      <c r="E1193" s="33">
        <v>0</v>
      </c>
      <c r="F1193" s="34">
        <f>(E1193/E1190)*100</f>
        <v>0</v>
      </c>
      <c r="G1193" s="36"/>
      <c r="H1193" s="31"/>
      <c r="I1193" s="31"/>
      <c r="J1193" s="22"/>
      <c r="K1193" s="28"/>
      <c r="L1193" s="17"/>
      <c r="M1193" s="17"/>
      <c r="N1193" s="17"/>
    </row>
    <row r="1194" spans="1:14" ht="15.75">
      <c r="A1194" s="35"/>
      <c r="B1194" s="19"/>
      <c r="C1194" s="86" t="s">
        <v>33</v>
      </c>
      <c r="D1194" s="86"/>
      <c r="E1194" s="33">
        <v>3</v>
      </c>
      <c r="F1194" s="34">
        <f>(E1194/E1190)*100</f>
        <v>11.11111111111111</v>
      </c>
      <c r="G1194" s="36"/>
      <c r="H1194" s="22" t="s">
        <v>34</v>
      </c>
      <c r="I1194" s="22"/>
      <c r="J1194" s="37"/>
      <c r="K1194" s="28"/>
      <c r="L1194" s="17"/>
      <c r="M1194" s="17"/>
      <c r="N1194" s="17"/>
    </row>
    <row r="1195" spans="1:14" ht="15.75">
      <c r="A1195" s="35"/>
      <c r="B1195" s="19"/>
      <c r="C1195" s="86" t="s">
        <v>35</v>
      </c>
      <c r="D1195" s="86"/>
      <c r="E1195" s="33">
        <v>0</v>
      </c>
      <c r="F1195" s="34">
        <f>(E1195/E1190)*100</f>
        <v>0</v>
      </c>
      <c r="G1195" s="36"/>
      <c r="H1195" s="22"/>
      <c r="I1195" s="22"/>
      <c r="J1195" s="37"/>
      <c r="K1195" s="28"/>
      <c r="L1195" s="17"/>
      <c r="M1195" s="17"/>
      <c r="N1195" s="17"/>
    </row>
    <row r="1196" spans="1:14" ht="15.75">
      <c r="A1196" s="35"/>
      <c r="B1196" s="19"/>
      <c r="C1196" s="87" t="s">
        <v>36</v>
      </c>
      <c r="D1196" s="87"/>
      <c r="E1196" s="38"/>
      <c r="F1196" s="39">
        <f>(E1196/E1190)*100</f>
        <v>0</v>
      </c>
      <c r="G1196" s="36"/>
      <c r="H1196" s="22"/>
      <c r="I1196" s="22"/>
      <c r="M1196" s="17"/>
      <c r="N1196" s="17"/>
    </row>
    <row r="1197" spans="1:14" ht="15.75">
      <c r="A1197" s="35"/>
      <c r="B1197" s="19"/>
      <c r="C1197" s="17"/>
      <c r="D1197" s="17"/>
      <c r="E1197" s="17"/>
      <c r="F1197" s="28"/>
      <c r="G1197" s="36"/>
      <c r="H1197" s="32"/>
      <c r="I1197" s="32"/>
      <c r="J1197" s="28"/>
      <c r="K1197" s="32"/>
      <c r="L1197" s="17"/>
      <c r="M1197" s="17"/>
      <c r="N1197" s="17"/>
    </row>
    <row r="1198" spans="1:12" ht="15.75">
      <c r="A1198" s="35"/>
      <c r="B1198" s="10"/>
      <c r="C1198" s="20"/>
      <c r="D1198" s="40"/>
      <c r="E1198" s="22"/>
      <c r="F1198" s="22"/>
      <c r="G1198" s="23"/>
      <c r="H1198" s="28"/>
      <c r="I1198" s="28"/>
      <c r="J1198" s="28"/>
      <c r="K1198" s="25"/>
      <c r="L1198" s="17"/>
    </row>
    <row r="1199" spans="1:14" ht="15.75">
      <c r="A1199" s="41" t="s">
        <v>37</v>
      </c>
      <c r="B1199" s="10"/>
      <c r="C1199" s="11"/>
      <c r="D1199" s="11"/>
      <c r="E1199" s="13"/>
      <c r="F1199" s="13"/>
      <c r="G1199" s="42"/>
      <c r="H1199" s="43"/>
      <c r="I1199" s="43"/>
      <c r="J1199" s="43"/>
      <c r="K1199" s="13"/>
      <c r="L1199" s="17"/>
      <c r="M1199" s="40"/>
      <c r="N1199" s="40"/>
    </row>
    <row r="1200" spans="1:14" ht="15.75">
      <c r="A1200" s="12" t="s">
        <v>38</v>
      </c>
      <c r="B1200" s="10"/>
      <c r="C1200" s="44"/>
      <c r="D1200" s="45"/>
      <c r="E1200" s="46"/>
      <c r="F1200" s="43"/>
      <c r="G1200" s="42"/>
      <c r="H1200" s="43"/>
      <c r="I1200" s="43"/>
      <c r="J1200" s="43"/>
      <c r="K1200" s="13"/>
      <c r="L1200" s="17"/>
      <c r="M1200" s="24"/>
      <c r="N1200" s="24"/>
    </row>
    <row r="1201" spans="1:14" ht="15.75">
      <c r="A1201" s="12" t="s">
        <v>39</v>
      </c>
      <c r="B1201" s="10"/>
      <c r="C1201" s="11"/>
      <c r="D1201" s="45"/>
      <c r="E1201" s="46"/>
      <c r="F1201" s="43"/>
      <c r="G1201" s="42"/>
      <c r="H1201" s="47"/>
      <c r="I1201" s="47"/>
      <c r="J1201" s="47"/>
      <c r="K1201" s="13"/>
      <c r="L1201" s="17"/>
      <c r="M1201" s="17"/>
      <c r="N1201" s="17"/>
    </row>
    <row r="1202" spans="1:14" ht="15.75">
      <c r="A1202" s="12" t="s">
        <v>40</v>
      </c>
      <c r="B1202" s="44"/>
      <c r="C1202" s="11"/>
      <c r="D1202" s="45"/>
      <c r="E1202" s="46"/>
      <c r="F1202" s="43"/>
      <c r="G1202" s="48"/>
      <c r="H1202" s="47"/>
      <c r="I1202" s="47"/>
      <c r="J1202" s="47"/>
      <c r="K1202" s="13"/>
      <c r="L1202" s="17"/>
      <c r="M1202" s="17"/>
      <c r="N1202" s="17"/>
    </row>
    <row r="1203" spans="1:14" ht="15.75">
      <c r="A1203" s="12" t="s">
        <v>41</v>
      </c>
      <c r="B1203" s="35"/>
      <c r="C1203" s="11"/>
      <c r="D1203" s="49"/>
      <c r="E1203" s="43"/>
      <c r="F1203" s="43"/>
      <c r="G1203" s="48"/>
      <c r="H1203" s="47"/>
      <c r="I1203" s="47"/>
      <c r="J1203" s="47"/>
      <c r="K1203" s="43"/>
      <c r="L1203" s="17"/>
      <c r="M1203" s="17"/>
      <c r="N1203" s="17"/>
    </row>
  </sheetData>
  <sheetProtection selectLockedCells="1" selectUnlockedCells="1"/>
  <mergeCells count="541">
    <mergeCell ref="C99:D99"/>
    <mergeCell ref="C100:D100"/>
    <mergeCell ref="C101:D101"/>
    <mergeCell ref="M55:M56"/>
    <mergeCell ref="N55:N56"/>
    <mergeCell ref="C95:D95"/>
    <mergeCell ref="C96:D96"/>
    <mergeCell ref="C97:D97"/>
    <mergeCell ref="C98:D98"/>
    <mergeCell ref="G55:G56"/>
    <mergeCell ref="K55:K56"/>
    <mergeCell ref="L55:L56"/>
    <mergeCell ref="A55:A56"/>
    <mergeCell ref="B55:B56"/>
    <mergeCell ref="C55:C56"/>
    <mergeCell ref="D55:D56"/>
    <mergeCell ref="E55:E56"/>
    <mergeCell ref="F55:F56"/>
    <mergeCell ref="H55:H56"/>
    <mergeCell ref="I55:I56"/>
    <mergeCell ref="A47:N49"/>
    <mergeCell ref="A50:N50"/>
    <mergeCell ref="A51:N51"/>
    <mergeCell ref="A52:N52"/>
    <mergeCell ref="A53:N53"/>
    <mergeCell ref="A54:N54"/>
    <mergeCell ref="J55:J56"/>
    <mergeCell ref="C217:D217"/>
    <mergeCell ref="C218:D218"/>
    <mergeCell ref="C219:D219"/>
    <mergeCell ref="M180:M181"/>
    <mergeCell ref="N180:N181"/>
    <mergeCell ref="C213:D213"/>
    <mergeCell ref="C214:D214"/>
    <mergeCell ref="C215:D215"/>
    <mergeCell ref="C216:D216"/>
    <mergeCell ref="L180:L181"/>
    <mergeCell ref="A180:A181"/>
    <mergeCell ref="B180:B181"/>
    <mergeCell ref="C180:C181"/>
    <mergeCell ref="D180:D181"/>
    <mergeCell ref="E180:E181"/>
    <mergeCell ref="F180:F181"/>
    <mergeCell ref="H180:H181"/>
    <mergeCell ref="I180:I181"/>
    <mergeCell ref="J180:J181"/>
    <mergeCell ref="A172:N174"/>
    <mergeCell ref="A175:N175"/>
    <mergeCell ref="A176:N176"/>
    <mergeCell ref="A177:N177"/>
    <mergeCell ref="A178:N178"/>
    <mergeCell ref="A179:N179"/>
    <mergeCell ref="G180:G181"/>
    <mergeCell ref="K180:K181"/>
    <mergeCell ref="C279:D279"/>
    <mergeCell ref="C280:D280"/>
    <mergeCell ref="C281:D281"/>
    <mergeCell ref="M233:M234"/>
    <mergeCell ref="A225:N227"/>
    <mergeCell ref="A228:N228"/>
    <mergeCell ref="A229:N229"/>
    <mergeCell ref="A230:N230"/>
    <mergeCell ref="N233:N234"/>
    <mergeCell ref="C275:D275"/>
    <mergeCell ref="C276:D276"/>
    <mergeCell ref="C277:D277"/>
    <mergeCell ref="C278:D278"/>
    <mergeCell ref="L233:L234"/>
    <mergeCell ref="H233:H234"/>
    <mergeCell ref="I233:I234"/>
    <mergeCell ref="J233:J234"/>
    <mergeCell ref="A233:A234"/>
    <mergeCell ref="B233:B234"/>
    <mergeCell ref="C233:C234"/>
    <mergeCell ref="D233:D234"/>
    <mergeCell ref="E233:E234"/>
    <mergeCell ref="F233:F234"/>
    <mergeCell ref="A231:N231"/>
    <mergeCell ref="A232:N232"/>
    <mergeCell ref="G233:G234"/>
    <mergeCell ref="K233:K234"/>
    <mergeCell ref="C331:D331"/>
    <mergeCell ref="C332:D332"/>
    <mergeCell ref="C330:D330"/>
    <mergeCell ref="L295:L296"/>
    <mergeCell ref="H295:H296"/>
    <mergeCell ref="I295:I296"/>
    <mergeCell ref="C333:D333"/>
    <mergeCell ref="M295:M296"/>
    <mergeCell ref="A287:N289"/>
    <mergeCell ref="A290:N290"/>
    <mergeCell ref="A291:N291"/>
    <mergeCell ref="A292:N292"/>
    <mergeCell ref="N295:N296"/>
    <mergeCell ref="C327:D327"/>
    <mergeCell ref="C328:D328"/>
    <mergeCell ref="C329:D329"/>
    <mergeCell ref="J295:J296"/>
    <mergeCell ref="A295:A296"/>
    <mergeCell ref="B295:B296"/>
    <mergeCell ref="C295:C296"/>
    <mergeCell ref="D295:D296"/>
    <mergeCell ref="E295:E296"/>
    <mergeCell ref="F295:F296"/>
    <mergeCell ref="A293:N293"/>
    <mergeCell ref="A294:N294"/>
    <mergeCell ref="G295:G296"/>
    <mergeCell ref="K295:K296"/>
    <mergeCell ref="C379:D379"/>
    <mergeCell ref="C380:D380"/>
    <mergeCell ref="C378:D378"/>
    <mergeCell ref="L347:L348"/>
    <mergeCell ref="H347:H348"/>
    <mergeCell ref="I347:I348"/>
    <mergeCell ref="A339:N341"/>
    <mergeCell ref="A342:N342"/>
    <mergeCell ref="A343:N343"/>
    <mergeCell ref="A344:N344"/>
    <mergeCell ref="N347:N348"/>
    <mergeCell ref="C375:D375"/>
    <mergeCell ref="C347:C348"/>
    <mergeCell ref="D347:D348"/>
    <mergeCell ref="E347:E348"/>
    <mergeCell ref="F347:F348"/>
    <mergeCell ref="C381:D381"/>
    <mergeCell ref="M347:M348"/>
    <mergeCell ref="C376:D376"/>
    <mergeCell ref="C377:D377"/>
    <mergeCell ref="C434:D434"/>
    <mergeCell ref="C435:D435"/>
    <mergeCell ref="C433:D433"/>
    <mergeCell ref="L396:L397"/>
    <mergeCell ref="H396:H397"/>
    <mergeCell ref="I396:I397"/>
    <mergeCell ref="A345:N345"/>
    <mergeCell ref="A346:N346"/>
    <mergeCell ref="G347:G348"/>
    <mergeCell ref="K347:K348"/>
    <mergeCell ref="J347:J348"/>
    <mergeCell ref="A347:A348"/>
    <mergeCell ref="B347:B348"/>
    <mergeCell ref="A391:N391"/>
    <mergeCell ref="A392:N392"/>
    <mergeCell ref="A393:N393"/>
    <mergeCell ref="N396:N397"/>
    <mergeCell ref="C430:D430"/>
    <mergeCell ref="E396:E397"/>
    <mergeCell ref="F396:F397"/>
    <mergeCell ref="C396:C397"/>
    <mergeCell ref="A503:N503"/>
    <mergeCell ref="A504:N504"/>
    <mergeCell ref="C490:D490"/>
    <mergeCell ref="A451:A452"/>
    <mergeCell ref="C436:D436"/>
    <mergeCell ref="M396:M397"/>
    <mergeCell ref="C431:D431"/>
    <mergeCell ref="C432:D432"/>
    <mergeCell ref="B396:B397"/>
    <mergeCell ref="D396:D397"/>
    <mergeCell ref="C546:D546"/>
    <mergeCell ref="A443:N445"/>
    <mergeCell ref="A446:N446"/>
    <mergeCell ref="A447:N447"/>
    <mergeCell ref="K506:K507"/>
    <mergeCell ref="A502:N502"/>
    <mergeCell ref="C492:D492"/>
    <mergeCell ref="A448:N448"/>
    <mergeCell ref="A449:N449"/>
    <mergeCell ref="A450:N450"/>
    <mergeCell ref="A561:N561"/>
    <mergeCell ref="C550:D550"/>
    <mergeCell ref="C551:D551"/>
    <mergeCell ref="A557:N559"/>
    <mergeCell ref="A560:N560"/>
    <mergeCell ref="C491:D491"/>
    <mergeCell ref="A498:N500"/>
    <mergeCell ref="A501:N501"/>
    <mergeCell ref="H506:H507"/>
    <mergeCell ref="C545:D545"/>
    <mergeCell ref="G565:G566"/>
    <mergeCell ref="J506:J507"/>
    <mergeCell ref="M506:M507"/>
    <mergeCell ref="N506:N507"/>
    <mergeCell ref="C547:D547"/>
    <mergeCell ref="I506:I507"/>
    <mergeCell ref="C549:D549"/>
    <mergeCell ref="C506:C507"/>
    <mergeCell ref="D506:D507"/>
    <mergeCell ref="E506:E507"/>
    <mergeCell ref="C602:D602"/>
    <mergeCell ref="C603:D603"/>
    <mergeCell ref="I565:I566"/>
    <mergeCell ref="J565:J566"/>
    <mergeCell ref="F506:F507"/>
    <mergeCell ref="C548:D548"/>
    <mergeCell ref="G506:G507"/>
    <mergeCell ref="A562:N562"/>
    <mergeCell ref="M565:M566"/>
    <mergeCell ref="N565:N566"/>
    <mergeCell ref="C606:D606"/>
    <mergeCell ref="A505:N505"/>
    <mergeCell ref="A506:A507"/>
    <mergeCell ref="B506:B507"/>
    <mergeCell ref="C600:D600"/>
    <mergeCell ref="C601:D601"/>
    <mergeCell ref="C565:C566"/>
    <mergeCell ref="D565:D566"/>
    <mergeCell ref="E565:E566"/>
    <mergeCell ref="L506:L507"/>
    <mergeCell ref="C717:D717"/>
    <mergeCell ref="M671:M672"/>
    <mergeCell ref="F671:F672"/>
    <mergeCell ref="H671:H672"/>
    <mergeCell ref="G671:G672"/>
    <mergeCell ref="C671:C672"/>
    <mergeCell ref="E671:E672"/>
    <mergeCell ref="A667:N667"/>
    <mergeCell ref="A668:N668"/>
    <mergeCell ref="A563:N563"/>
    <mergeCell ref="A564:N564"/>
    <mergeCell ref="C715:D715"/>
    <mergeCell ref="H565:H566"/>
    <mergeCell ref="C604:D604"/>
    <mergeCell ref="C605:D605"/>
    <mergeCell ref="G621:G622"/>
    <mergeCell ref="B565:B566"/>
    <mergeCell ref="A663:N665"/>
    <mergeCell ref="A666:N666"/>
    <mergeCell ref="L565:L566"/>
    <mergeCell ref="A565:A566"/>
    <mergeCell ref="F565:F566"/>
    <mergeCell ref="K565:K566"/>
    <mergeCell ref="A619:N619"/>
    <mergeCell ref="A620:N620"/>
    <mergeCell ref="A621:A622"/>
    <mergeCell ref="B621:B622"/>
    <mergeCell ref="A669:N669"/>
    <mergeCell ref="A670:N670"/>
    <mergeCell ref="A725:N727"/>
    <mergeCell ref="A728:N728"/>
    <mergeCell ref="N671:N672"/>
    <mergeCell ref="C711:D711"/>
    <mergeCell ref="C712:D712"/>
    <mergeCell ref="C713:D713"/>
    <mergeCell ref="D671:D672"/>
    <mergeCell ref="C716:D716"/>
    <mergeCell ref="A729:N729"/>
    <mergeCell ref="A730:N730"/>
    <mergeCell ref="A731:N731"/>
    <mergeCell ref="K671:K672"/>
    <mergeCell ref="L671:L672"/>
    <mergeCell ref="A671:A672"/>
    <mergeCell ref="B671:B672"/>
    <mergeCell ref="I671:I672"/>
    <mergeCell ref="C714:D714"/>
    <mergeCell ref="J671:J672"/>
    <mergeCell ref="A732:N732"/>
    <mergeCell ref="I733:I734"/>
    <mergeCell ref="J733:J734"/>
    <mergeCell ref="K733:K734"/>
    <mergeCell ref="L733:L734"/>
    <mergeCell ref="A733:A734"/>
    <mergeCell ref="B733:B734"/>
    <mergeCell ref="C733:C734"/>
    <mergeCell ref="D733:D734"/>
    <mergeCell ref="A803:N803"/>
    <mergeCell ref="A805:N805"/>
    <mergeCell ref="M733:M734"/>
    <mergeCell ref="N733:N734"/>
    <mergeCell ref="C783:D783"/>
    <mergeCell ref="C784:D784"/>
    <mergeCell ref="C785:D785"/>
    <mergeCell ref="C786:D786"/>
    <mergeCell ref="G733:G734"/>
    <mergeCell ref="H733:H734"/>
    <mergeCell ref="C787:D787"/>
    <mergeCell ref="C788:D788"/>
    <mergeCell ref="C789:D789"/>
    <mergeCell ref="A798:N800"/>
    <mergeCell ref="A801:N801"/>
    <mergeCell ref="F733:F734"/>
    <mergeCell ref="E733:E734"/>
    <mergeCell ref="A802:N802"/>
    <mergeCell ref="A806:N806"/>
    <mergeCell ref="A807:A808"/>
    <mergeCell ref="B807:B808"/>
    <mergeCell ref="C807:C808"/>
    <mergeCell ref="D807:D808"/>
    <mergeCell ref="E807:E808"/>
    <mergeCell ref="N807:N808"/>
    <mergeCell ref="I807:I808"/>
    <mergeCell ref="L807:L808"/>
    <mergeCell ref="C856:D856"/>
    <mergeCell ref="C857:D857"/>
    <mergeCell ref="C858:D858"/>
    <mergeCell ref="C859:D859"/>
    <mergeCell ref="C860:D860"/>
    <mergeCell ref="H807:H808"/>
    <mergeCell ref="F807:F808"/>
    <mergeCell ref="G807:G808"/>
    <mergeCell ref="D882:D883"/>
    <mergeCell ref="E882:E883"/>
    <mergeCell ref="F882:F883"/>
    <mergeCell ref="J807:J808"/>
    <mergeCell ref="K807:K808"/>
    <mergeCell ref="C861:D861"/>
    <mergeCell ref="C862:D862"/>
    <mergeCell ref="A873:N875"/>
    <mergeCell ref="A876:N876"/>
    <mergeCell ref="M807:M808"/>
    <mergeCell ref="J882:J883"/>
    <mergeCell ref="K882:K883"/>
    <mergeCell ref="L882:L883"/>
    <mergeCell ref="A877:N877"/>
    <mergeCell ref="A878:N878"/>
    <mergeCell ref="A880:N880"/>
    <mergeCell ref="A881:N881"/>
    <mergeCell ref="A882:A883"/>
    <mergeCell ref="B882:B883"/>
    <mergeCell ref="C882:C883"/>
    <mergeCell ref="M955:M956"/>
    <mergeCell ref="M882:M883"/>
    <mergeCell ref="N882:N883"/>
    <mergeCell ref="C929:D929"/>
    <mergeCell ref="C930:D930"/>
    <mergeCell ref="C931:D931"/>
    <mergeCell ref="C932:D932"/>
    <mergeCell ref="G882:G883"/>
    <mergeCell ref="H882:H883"/>
    <mergeCell ref="I882:I883"/>
    <mergeCell ref="E955:E956"/>
    <mergeCell ref="N955:N956"/>
    <mergeCell ref="I955:I956"/>
    <mergeCell ref="C933:D933"/>
    <mergeCell ref="C934:D934"/>
    <mergeCell ref="C935:D935"/>
    <mergeCell ref="A946:N948"/>
    <mergeCell ref="A949:N949"/>
    <mergeCell ref="A950:N950"/>
    <mergeCell ref="L955:L956"/>
    <mergeCell ref="H955:H956"/>
    <mergeCell ref="F955:F956"/>
    <mergeCell ref="G955:G956"/>
    <mergeCell ref="A951:N951"/>
    <mergeCell ref="A953:N953"/>
    <mergeCell ref="A954:N954"/>
    <mergeCell ref="A955:A956"/>
    <mergeCell ref="B955:B956"/>
    <mergeCell ref="C955:C956"/>
    <mergeCell ref="D955:D956"/>
    <mergeCell ref="A1019:N1019"/>
    <mergeCell ref="A1020:N1020"/>
    <mergeCell ref="C999:D999"/>
    <mergeCell ref="C1000:D1000"/>
    <mergeCell ref="C1001:D1001"/>
    <mergeCell ref="C1002:D1002"/>
    <mergeCell ref="C1003:D1003"/>
    <mergeCell ref="D1025:D1026"/>
    <mergeCell ref="E1025:E1026"/>
    <mergeCell ref="J955:J956"/>
    <mergeCell ref="K955:K956"/>
    <mergeCell ref="F1025:F1026"/>
    <mergeCell ref="G1025:G1026"/>
    <mergeCell ref="C1004:D1004"/>
    <mergeCell ref="C1005:D1005"/>
    <mergeCell ref="A1015:N1017"/>
    <mergeCell ref="A1018:N1018"/>
    <mergeCell ref="J1025:J1026"/>
    <mergeCell ref="K1025:K1026"/>
    <mergeCell ref="L1025:L1026"/>
    <mergeCell ref="M1025:M1026"/>
    <mergeCell ref="A1021:N1021"/>
    <mergeCell ref="A1023:N1023"/>
    <mergeCell ref="A1024:N1024"/>
    <mergeCell ref="A1025:A1026"/>
    <mergeCell ref="B1025:B1026"/>
    <mergeCell ref="C1025:C1026"/>
    <mergeCell ref="A1087:N1087"/>
    <mergeCell ref="A1088:N1088"/>
    <mergeCell ref="N1025:N1026"/>
    <mergeCell ref="C1063:D1063"/>
    <mergeCell ref="C1064:D1064"/>
    <mergeCell ref="C1065:D1065"/>
    <mergeCell ref="C1066:D1066"/>
    <mergeCell ref="C1067:D1067"/>
    <mergeCell ref="H1025:H1026"/>
    <mergeCell ref="I1025:I1026"/>
    <mergeCell ref="C1068:D1068"/>
    <mergeCell ref="C1069:D1069"/>
    <mergeCell ref="A1080:N1082"/>
    <mergeCell ref="A1083:N1083"/>
    <mergeCell ref="A1084:N1084"/>
    <mergeCell ref="A1085:N1085"/>
    <mergeCell ref="L1089:L1090"/>
    <mergeCell ref="A1089:A1090"/>
    <mergeCell ref="B1089:B1090"/>
    <mergeCell ref="C1089:C1090"/>
    <mergeCell ref="D1089:D1090"/>
    <mergeCell ref="E1089:E1090"/>
    <mergeCell ref="F1089:F1090"/>
    <mergeCell ref="J1089:J1090"/>
    <mergeCell ref="M1089:M1090"/>
    <mergeCell ref="N1089:N1090"/>
    <mergeCell ref="C1129:D1129"/>
    <mergeCell ref="C1130:D1130"/>
    <mergeCell ref="C1131:D1131"/>
    <mergeCell ref="C1132:D1132"/>
    <mergeCell ref="G1089:G1090"/>
    <mergeCell ref="H1089:H1090"/>
    <mergeCell ref="I1089:I1090"/>
    <mergeCell ref="K1089:K1090"/>
    <mergeCell ref="C1133:D1133"/>
    <mergeCell ref="C1134:D1134"/>
    <mergeCell ref="C1135:D1135"/>
    <mergeCell ref="A1146:N1148"/>
    <mergeCell ref="A1149:N1149"/>
    <mergeCell ref="A1150:N1150"/>
    <mergeCell ref="B1155:B1156"/>
    <mergeCell ref="C1155:C1156"/>
    <mergeCell ref="D1155:D1156"/>
    <mergeCell ref="E1155:E1156"/>
    <mergeCell ref="F1155:F1156"/>
    <mergeCell ref="G1155:G1156"/>
    <mergeCell ref="C1196:D1196"/>
    <mergeCell ref="N1155:N1156"/>
    <mergeCell ref="C1190:D1190"/>
    <mergeCell ref="C1191:D1191"/>
    <mergeCell ref="C1192:D1192"/>
    <mergeCell ref="C1193:D1193"/>
    <mergeCell ref="C1194:D1194"/>
    <mergeCell ref="H1155:H1156"/>
    <mergeCell ref="I1155:I1156"/>
    <mergeCell ref="J1155:J1156"/>
    <mergeCell ref="M621:M622"/>
    <mergeCell ref="C621:C622"/>
    <mergeCell ref="C1195:D1195"/>
    <mergeCell ref="K1155:K1156"/>
    <mergeCell ref="L1155:L1156"/>
    <mergeCell ref="M1155:M1156"/>
    <mergeCell ref="A1151:N1151"/>
    <mergeCell ref="A1153:N1153"/>
    <mergeCell ref="A1154:N1154"/>
    <mergeCell ref="A1155:A1156"/>
    <mergeCell ref="C656:D656"/>
    <mergeCell ref="A613:N615"/>
    <mergeCell ref="A616:N616"/>
    <mergeCell ref="A617:N617"/>
    <mergeCell ref="A618:N618"/>
    <mergeCell ref="N621:N622"/>
    <mergeCell ref="C650:D650"/>
    <mergeCell ref="C652:D652"/>
    <mergeCell ref="C653:D653"/>
    <mergeCell ref="L621:L622"/>
    <mergeCell ref="C654:D654"/>
    <mergeCell ref="C655:D655"/>
    <mergeCell ref="H621:H622"/>
    <mergeCell ref="I621:I622"/>
    <mergeCell ref="J621:J622"/>
    <mergeCell ref="K621:K622"/>
    <mergeCell ref="D621:D622"/>
    <mergeCell ref="E621:E622"/>
    <mergeCell ref="F621:F622"/>
    <mergeCell ref="C651:D651"/>
    <mergeCell ref="K451:K452"/>
    <mergeCell ref="L451:L452"/>
    <mergeCell ref="B451:B452"/>
    <mergeCell ref="M451:M452"/>
    <mergeCell ref="N451:N452"/>
    <mergeCell ref="C488:D488"/>
    <mergeCell ref="C487:D487"/>
    <mergeCell ref="J451:J452"/>
    <mergeCell ref="C451:C452"/>
    <mergeCell ref="D451:D452"/>
    <mergeCell ref="C489:D489"/>
    <mergeCell ref="G451:G452"/>
    <mergeCell ref="F451:F452"/>
    <mergeCell ref="G396:G397"/>
    <mergeCell ref="J396:J397"/>
    <mergeCell ref="G115:G116"/>
    <mergeCell ref="H115:H116"/>
    <mergeCell ref="I115:I116"/>
    <mergeCell ref="J115:J116"/>
    <mergeCell ref="A388:N390"/>
    <mergeCell ref="K115:K116"/>
    <mergeCell ref="H451:H452"/>
    <mergeCell ref="I451:I452"/>
    <mergeCell ref="E451:E452"/>
    <mergeCell ref="C486:D486"/>
    <mergeCell ref="A394:N394"/>
    <mergeCell ref="A395:N395"/>
    <mergeCell ref="K396:K397"/>
    <mergeCell ref="A396:A397"/>
    <mergeCell ref="L115:L116"/>
    <mergeCell ref="A107:N109"/>
    <mergeCell ref="A110:N110"/>
    <mergeCell ref="A111:N111"/>
    <mergeCell ref="A112:N112"/>
    <mergeCell ref="A113:N113"/>
    <mergeCell ref="A114:N114"/>
    <mergeCell ref="A115:A116"/>
    <mergeCell ref="B115:B116"/>
    <mergeCell ref="C115:C116"/>
    <mergeCell ref="D115:D116"/>
    <mergeCell ref="E115:E116"/>
    <mergeCell ref="F115:F116"/>
    <mergeCell ref="J10:J11"/>
    <mergeCell ref="C163:D163"/>
    <mergeCell ref="C164:D164"/>
    <mergeCell ref="C165:D165"/>
    <mergeCell ref="M115:M116"/>
    <mergeCell ref="N115:N116"/>
    <mergeCell ref="C159:D159"/>
    <mergeCell ref="C160:D160"/>
    <mergeCell ref="C161:D161"/>
    <mergeCell ref="C162:D162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39:D39"/>
    <mergeCell ref="C40:D40"/>
    <mergeCell ref="C41:D41"/>
    <mergeCell ref="M10:M11"/>
    <mergeCell ref="N10:N11"/>
    <mergeCell ref="C35:D35"/>
    <mergeCell ref="C36:D36"/>
    <mergeCell ref="C37:D37"/>
    <mergeCell ref="C38:D38"/>
    <mergeCell ref="G10:G11"/>
  </mergeCells>
  <conditionalFormatting sqref="N219 N1197 N1157:N1194 N1131 N956:N997 N1027:N1067 N1091:N1128 N809:N850 N882:N924 N697:N706 N632:N634 N581:N595 N539 N509:N520 N522:N537 N569 N571:N574 N576 N578:N579 N636:N645 N624:N630 N674:N679 N681:N695 N735:N738 N740 N742:N746 N748:N751 N753:N758 N760:N762 N764 N766:N774 N474:N481 N471:N472 N454:N468 N399:N424 N350:N370 N298:N321 N327:N330 N332:N333 N279:N281 N236:N269 N183:N208 N118:N154 N58:N90 N13:N29">
    <cfRule type="cellIs" priority="7559" dxfId="8" operator="lessThan" stopIfTrue="1">
      <formula>0</formula>
    </cfRule>
    <cfRule type="cellIs" priority="7560" dxfId="9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93"/>
  <sheetViews>
    <sheetView tabSelected="1" zoomScalePageLayoutView="0" workbookViewId="0" topLeftCell="A1">
      <selection activeCell="P21" sqref="P21"/>
    </sheetView>
  </sheetViews>
  <sheetFormatPr defaultColWidth="9.140625" defaultRowHeight="15"/>
  <cols>
    <col min="5" max="5" width="21.28125" style="0" customWidth="1"/>
    <col min="6" max="7" width="9.57421875" style="0" bestFit="1" customWidth="1"/>
    <col min="8" max="8" width="13.140625" style="0" bestFit="1" customWidth="1"/>
    <col min="9" max="11" width="9.57421875" style="0" bestFit="1" customWidth="1"/>
    <col min="13" max="13" width="10.57421875" style="0" customWidth="1"/>
  </cols>
  <sheetData>
    <row r="2" spans="1:14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.75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.75">
      <c r="A6" s="94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6.5" thickBot="1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5.75">
      <c r="A8" s="96" t="s">
        <v>97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5.75">
      <c r="A9" s="96" t="s">
        <v>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5">
      <c r="A10" s="91" t="s">
        <v>6</v>
      </c>
      <c r="B10" s="88" t="s">
        <v>7</v>
      </c>
      <c r="C10" s="88" t="s">
        <v>8</v>
      </c>
      <c r="D10" s="91" t="s">
        <v>9</v>
      </c>
      <c r="E10" s="91" t="s">
        <v>10</v>
      </c>
      <c r="F10" s="88" t="s">
        <v>11</v>
      </c>
      <c r="G10" s="88" t="s">
        <v>12</v>
      </c>
      <c r="H10" s="88" t="s">
        <v>13</v>
      </c>
      <c r="I10" s="88" t="s">
        <v>14</v>
      </c>
      <c r="J10" s="88" t="s">
        <v>15</v>
      </c>
      <c r="K10" s="90" t="s">
        <v>16</v>
      </c>
      <c r="L10" s="88" t="s">
        <v>17</v>
      </c>
      <c r="M10" s="88" t="s">
        <v>18</v>
      </c>
      <c r="N10" s="88" t="s">
        <v>19</v>
      </c>
    </row>
    <row r="11" spans="1:14" ht="15">
      <c r="A11" s="92"/>
      <c r="B11" s="102"/>
      <c r="C11" s="102"/>
      <c r="D11" s="92"/>
      <c r="E11" s="92"/>
      <c r="F11" s="102"/>
      <c r="G11" s="102"/>
      <c r="H11" s="102"/>
      <c r="I11" s="102"/>
      <c r="J11" s="102"/>
      <c r="K11" s="103"/>
      <c r="L11" s="102"/>
      <c r="M11" s="102"/>
      <c r="N11" s="102"/>
    </row>
    <row r="12" spans="1:14" ht="15.75">
      <c r="A12" s="64">
        <v>1</v>
      </c>
      <c r="B12" s="71">
        <v>43357</v>
      </c>
      <c r="C12" s="66" t="s">
        <v>62</v>
      </c>
      <c r="D12" s="66" t="s">
        <v>23</v>
      </c>
      <c r="E12" s="66" t="s">
        <v>76</v>
      </c>
      <c r="F12" s="67">
        <v>4665</v>
      </c>
      <c r="G12" s="67">
        <v>4705</v>
      </c>
      <c r="H12" s="67">
        <v>4640</v>
      </c>
      <c r="I12" s="67">
        <v>4615</v>
      </c>
      <c r="J12" s="67">
        <v>4590</v>
      </c>
      <c r="K12" s="67" t="s">
        <v>99</v>
      </c>
      <c r="L12" s="66">
        <v>100</v>
      </c>
      <c r="M12" s="68">
        <v>0</v>
      </c>
      <c r="N12" s="69">
        <v>0</v>
      </c>
    </row>
    <row r="13" spans="1:14" ht="15.75">
      <c r="A13" s="64">
        <v>1</v>
      </c>
      <c r="B13" s="71">
        <v>43355</v>
      </c>
      <c r="C13" s="66" t="s">
        <v>62</v>
      </c>
      <c r="D13" s="66" t="s">
        <v>21</v>
      </c>
      <c r="E13" s="66" t="s">
        <v>71</v>
      </c>
      <c r="F13" s="67">
        <v>4260</v>
      </c>
      <c r="G13" s="67">
        <v>4220</v>
      </c>
      <c r="H13" s="67">
        <v>4285</v>
      </c>
      <c r="I13" s="67">
        <v>4310</v>
      </c>
      <c r="J13" s="67">
        <v>4335</v>
      </c>
      <c r="K13" s="67" t="s">
        <v>99</v>
      </c>
      <c r="L13" s="66">
        <v>100</v>
      </c>
      <c r="M13" s="68">
        <v>0</v>
      </c>
      <c r="N13" s="69">
        <v>0</v>
      </c>
    </row>
    <row r="14" spans="1:14" ht="15.75">
      <c r="A14" s="64">
        <v>2</v>
      </c>
      <c r="B14" s="71">
        <v>43355</v>
      </c>
      <c r="C14" s="66" t="s">
        <v>62</v>
      </c>
      <c r="D14" s="66" t="s">
        <v>21</v>
      </c>
      <c r="E14" s="66" t="s">
        <v>63</v>
      </c>
      <c r="F14" s="67">
        <v>4065</v>
      </c>
      <c r="G14" s="67">
        <v>4025</v>
      </c>
      <c r="H14" s="67">
        <v>4090</v>
      </c>
      <c r="I14" s="67">
        <v>4115</v>
      </c>
      <c r="J14" s="67">
        <v>4140</v>
      </c>
      <c r="K14" s="67">
        <v>4090</v>
      </c>
      <c r="L14" s="66">
        <v>100</v>
      </c>
      <c r="M14" s="68">
        <f aca="true" t="shared" si="0" ref="M14:M19">IF(D14="BUY",(K14-F14)*(L14),(F14-K14)*(L14))</f>
        <v>2500</v>
      </c>
      <c r="N14" s="69">
        <f aca="true" t="shared" si="1" ref="N14:N19">M14/(L14)/F14%</f>
        <v>0.6150061500615006</v>
      </c>
    </row>
    <row r="15" spans="1:14" ht="15.75">
      <c r="A15" s="64">
        <v>3</v>
      </c>
      <c r="B15" s="71">
        <v>43354</v>
      </c>
      <c r="C15" s="66" t="s">
        <v>62</v>
      </c>
      <c r="D15" s="66" t="s">
        <v>23</v>
      </c>
      <c r="E15" s="66" t="s">
        <v>65</v>
      </c>
      <c r="F15" s="67">
        <v>9280</v>
      </c>
      <c r="G15" s="67">
        <v>9380</v>
      </c>
      <c r="H15" s="67">
        <v>9230</v>
      </c>
      <c r="I15" s="67">
        <v>9180</v>
      </c>
      <c r="J15" s="67">
        <v>9130</v>
      </c>
      <c r="K15" s="67">
        <v>9230</v>
      </c>
      <c r="L15" s="66">
        <v>50</v>
      </c>
      <c r="M15" s="68">
        <f t="shared" si="0"/>
        <v>2500</v>
      </c>
      <c r="N15" s="69">
        <f t="shared" si="1"/>
        <v>0.5387931034482759</v>
      </c>
    </row>
    <row r="16" spans="1:14" ht="15.75">
      <c r="A16" s="64">
        <v>4</v>
      </c>
      <c r="B16" s="71">
        <v>43350</v>
      </c>
      <c r="C16" s="66" t="s">
        <v>62</v>
      </c>
      <c r="D16" s="66" t="s">
        <v>21</v>
      </c>
      <c r="E16" s="66" t="s">
        <v>70</v>
      </c>
      <c r="F16" s="67">
        <v>3265</v>
      </c>
      <c r="G16" s="67">
        <v>3225</v>
      </c>
      <c r="H16" s="67">
        <v>3290</v>
      </c>
      <c r="I16" s="67">
        <v>3315</v>
      </c>
      <c r="J16" s="67">
        <v>3340</v>
      </c>
      <c r="K16" s="67">
        <v>3290</v>
      </c>
      <c r="L16" s="66">
        <v>100</v>
      </c>
      <c r="M16" s="68">
        <f t="shared" si="0"/>
        <v>2500</v>
      </c>
      <c r="N16" s="69">
        <f t="shared" si="1"/>
        <v>0.7656967840735069</v>
      </c>
    </row>
    <row r="17" spans="1:14" ht="15.75">
      <c r="A17" s="64">
        <v>5</v>
      </c>
      <c r="B17" s="71">
        <v>43350</v>
      </c>
      <c r="C17" s="66" t="s">
        <v>62</v>
      </c>
      <c r="D17" s="66" t="s">
        <v>21</v>
      </c>
      <c r="E17" s="66" t="s">
        <v>71</v>
      </c>
      <c r="F17" s="67">
        <v>4110</v>
      </c>
      <c r="G17" s="67">
        <v>4070</v>
      </c>
      <c r="H17" s="67">
        <v>4135</v>
      </c>
      <c r="I17" s="67">
        <v>4160</v>
      </c>
      <c r="J17" s="67">
        <v>4185</v>
      </c>
      <c r="K17" s="67">
        <v>4160</v>
      </c>
      <c r="L17" s="66">
        <v>100</v>
      </c>
      <c r="M17" s="68">
        <f t="shared" si="0"/>
        <v>5000</v>
      </c>
      <c r="N17" s="69">
        <f t="shared" si="1"/>
        <v>1.2165450121654502</v>
      </c>
    </row>
    <row r="18" spans="1:14" ht="15.75">
      <c r="A18" s="64">
        <v>6</v>
      </c>
      <c r="B18" s="71">
        <v>43349</v>
      </c>
      <c r="C18" s="66" t="s">
        <v>62</v>
      </c>
      <c r="D18" s="66" t="s">
        <v>23</v>
      </c>
      <c r="E18" s="66" t="s">
        <v>68</v>
      </c>
      <c r="F18" s="67">
        <v>6700</v>
      </c>
      <c r="G18" s="67">
        <v>6780</v>
      </c>
      <c r="H18" s="67">
        <v>6650</v>
      </c>
      <c r="I18" s="67">
        <v>6600</v>
      </c>
      <c r="J18" s="67">
        <v>6550</v>
      </c>
      <c r="K18" s="67">
        <v>6650</v>
      </c>
      <c r="L18" s="66">
        <v>50</v>
      </c>
      <c r="M18" s="68">
        <f t="shared" si="0"/>
        <v>2500</v>
      </c>
      <c r="N18" s="69">
        <f t="shared" si="1"/>
        <v>0.746268656716418</v>
      </c>
    </row>
    <row r="19" spans="1:14" ht="15.75">
      <c r="A19" s="64">
        <v>7</v>
      </c>
      <c r="B19" s="71">
        <v>43349</v>
      </c>
      <c r="C19" s="66" t="s">
        <v>62</v>
      </c>
      <c r="D19" s="66" t="s">
        <v>21</v>
      </c>
      <c r="E19" s="66" t="s">
        <v>91</v>
      </c>
      <c r="F19" s="67">
        <v>1740</v>
      </c>
      <c r="G19" s="67">
        <v>1698</v>
      </c>
      <c r="H19" s="67">
        <v>1765</v>
      </c>
      <c r="I19" s="67">
        <v>1790</v>
      </c>
      <c r="J19" s="67">
        <v>1815</v>
      </c>
      <c r="K19" s="67">
        <v>1765</v>
      </c>
      <c r="L19" s="66">
        <v>100</v>
      </c>
      <c r="M19" s="68">
        <f t="shared" si="0"/>
        <v>2500</v>
      </c>
      <c r="N19" s="69">
        <f t="shared" si="1"/>
        <v>1.4367816091954024</v>
      </c>
    </row>
    <row r="20" spans="1:14" ht="15.75">
      <c r="A20" s="64">
        <v>8</v>
      </c>
      <c r="B20" s="71">
        <v>43348</v>
      </c>
      <c r="C20" s="66" t="s">
        <v>62</v>
      </c>
      <c r="D20" s="66" t="s">
        <v>21</v>
      </c>
      <c r="E20" s="66" t="s">
        <v>65</v>
      </c>
      <c r="F20" s="67">
        <v>9600</v>
      </c>
      <c r="G20" s="67">
        <v>9520</v>
      </c>
      <c r="H20" s="67">
        <v>9650</v>
      </c>
      <c r="I20" s="67">
        <v>9700</v>
      </c>
      <c r="J20" s="67">
        <v>9750</v>
      </c>
      <c r="K20" s="67">
        <v>9520</v>
      </c>
      <c r="L20" s="66">
        <v>50</v>
      </c>
      <c r="M20" s="68">
        <f aca="true" t="shared" si="2" ref="M20:M26">IF(D20="BUY",(K20-F20)*(L20),(F20-K20)*(L20))</f>
        <v>-4000</v>
      </c>
      <c r="N20" s="69">
        <f aca="true" t="shared" si="3" ref="N20:N26">M20/(L20)/F20%</f>
        <v>-0.8333333333333334</v>
      </c>
    </row>
    <row r="21" spans="1:14" ht="15.75">
      <c r="A21" s="64">
        <v>9</v>
      </c>
      <c r="B21" s="71">
        <v>43347</v>
      </c>
      <c r="C21" s="66" t="s">
        <v>62</v>
      </c>
      <c r="D21" s="66" t="s">
        <v>23</v>
      </c>
      <c r="E21" s="66" t="s">
        <v>76</v>
      </c>
      <c r="F21" s="67">
        <v>4775</v>
      </c>
      <c r="G21" s="67">
        <v>4815</v>
      </c>
      <c r="H21" s="67">
        <v>4750</v>
      </c>
      <c r="I21" s="67">
        <v>4725</v>
      </c>
      <c r="J21" s="67">
        <v>4700</v>
      </c>
      <c r="K21" s="67">
        <v>4750</v>
      </c>
      <c r="L21" s="66">
        <v>100</v>
      </c>
      <c r="M21" s="68">
        <f t="shared" si="2"/>
        <v>2500</v>
      </c>
      <c r="N21" s="69">
        <f t="shared" si="3"/>
        <v>0.5235602094240838</v>
      </c>
    </row>
    <row r="22" spans="1:14" ht="15.75">
      <c r="A22" s="64">
        <v>10</v>
      </c>
      <c r="B22" s="71">
        <v>43347</v>
      </c>
      <c r="C22" s="66" t="s">
        <v>62</v>
      </c>
      <c r="D22" s="66" t="s">
        <v>21</v>
      </c>
      <c r="E22" s="66" t="s">
        <v>71</v>
      </c>
      <c r="F22" s="67">
        <v>4100</v>
      </c>
      <c r="G22" s="67">
        <v>4060</v>
      </c>
      <c r="H22" s="67">
        <v>4125</v>
      </c>
      <c r="I22" s="67">
        <v>4150</v>
      </c>
      <c r="J22" s="67">
        <v>4175</v>
      </c>
      <c r="K22" s="67">
        <v>4125</v>
      </c>
      <c r="L22" s="66">
        <v>100</v>
      </c>
      <c r="M22" s="68">
        <f t="shared" si="2"/>
        <v>2500</v>
      </c>
      <c r="N22" s="69">
        <f t="shared" si="3"/>
        <v>0.6097560975609756</v>
      </c>
    </row>
    <row r="23" spans="1:14" ht="15.75">
      <c r="A23" s="64">
        <v>11</v>
      </c>
      <c r="B23" s="71">
        <v>43347</v>
      </c>
      <c r="C23" s="66" t="s">
        <v>62</v>
      </c>
      <c r="D23" s="66" t="s">
        <v>21</v>
      </c>
      <c r="E23" s="66" t="s">
        <v>63</v>
      </c>
      <c r="F23" s="67">
        <v>4030</v>
      </c>
      <c r="G23" s="67">
        <v>3990</v>
      </c>
      <c r="H23" s="67">
        <v>4055</v>
      </c>
      <c r="I23" s="67">
        <v>4080</v>
      </c>
      <c r="J23" s="67">
        <v>4100</v>
      </c>
      <c r="K23" s="67">
        <v>4054</v>
      </c>
      <c r="L23" s="66">
        <v>100</v>
      </c>
      <c r="M23" s="68">
        <f t="shared" si="2"/>
        <v>2400</v>
      </c>
      <c r="N23" s="69">
        <f t="shared" si="3"/>
        <v>0.5955334987593053</v>
      </c>
    </row>
    <row r="24" spans="1:14" ht="15.75">
      <c r="A24" s="64">
        <v>12</v>
      </c>
      <c r="B24" s="71">
        <v>43346</v>
      </c>
      <c r="C24" s="66" t="s">
        <v>62</v>
      </c>
      <c r="D24" s="66" t="s">
        <v>21</v>
      </c>
      <c r="E24" s="66" t="s">
        <v>71</v>
      </c>
      <c r="F24" s="67">
        <v>3995</v>
      </c>
      <c r="G24" s="67">
        <v>3955</v>
      </c>
      <c r="H24" s="67">
        <v>4020</v>
      </c>
      <c r="I24" s="67">
        <v>4045</v>
      </c>
      <c r="J24" s="67">
        <v>4070</v>
      </c>
      <c r="K24" s="67">
        <v>4020</v>
      </c>
      <c r="L24" s="66">
        <v>100</v>
      </c>
      <c r="M24" s="68">
        <f t="shared" si="2"/>
        <v>2500</v>
      </c>
      <c r="N24" s="69">
        <f t="shared" si="3"/>
        <v>0.6257822277847309</v>
      </c>
    </row>
    <row r="25" spans="1:14" ht="15.75">
      <c r="A25" s="64">
        <v>13</v>
      </c>
      <c r="B25" s="71">
        <v>43346</v>
      </c>
      <c r="C25" s="66" t="s">
        <v>62</v>
      </c>
      <c r="D25" s="66" t="s">
        <v>21</v>
      </c>
      <c r="E25" s="66" t="s">
        <v>66</v>
      </c>
      <c r="F25" s="67">
        <v>4440</v>
      </c>
      <c r="G25" s="67">
        <v>4400</v>
      </c>
      <c r="H25" s="67">
        <v>4465</v>
      </c>
      <c r="I25" s="67">
        <v>4490</v>
      </c>
      <c r="J25" s="67">
        <v>4515</v>
      </c>
      <c r="K25" s="67">
        <v>4465</v>
      </c>
      <c r="L25" s="66">
        <v>100</v>
      </c>
      <c r="M25" s="68">
        <f t="shared" si="2"/>
        <v>2500</v>
      </c>
      <c r="N25" s="69">
        <f t="shared" si="3"/>
        <v>0.5630630630630631</v>
      </c>
    </row>
    <row r="26" spans="1:14" ht="15.75">
      <c r="A26" s="64">
        <v>14</v>
      </c>
      <c r="B26" s="71">
        <v>43346</v>
      </c>
      <c r="C26" s="66" t="s">
        <v>62</v>
      </c>
      <c r="D26" s="66" t="s">
        <v>21</v>
      </c>
      <c r="E26" s="66" t="s">
        <v>76</v>
      </c>
      <c r="F26" s="67">
        <v>4805</v>
      </c>
      <c r="G26" s="67">
        <v>4765</v>
      </c>
      <c r="H26" s="67">
        <v>4830</v>
      </c>
      <c r="I26" s="67">
        <v>4855</v>
      </c>
      <c r="J26" s="67">
        <v>4880</v>
      </c>
      <c r="K26" s="67">
        <v>4830</v>
      </c>
      <c r="L26" s="66">
        <v>100</v>
      </c>
      <c r="M26" s="68">
        <f t="shared" si="2"/>
        <v>2500</v>
      </c>
      <c r="N26" s="69">
        <f t="shared" si="3"/>
        <v>0.5202913631633715</v>
      </c>
    </row>
    <row r="27" spans="1:14" ht="15.75">
      <c r="A27" s="9" t="s">
        <v>25</v>
      </c>
      <c r="B27" s="10"/>
      <c r="C27" s="11"/>
      <c r="D27" s="12"/>
      <c r="E27" s="13"/>
      <c r="F27" s="13"/>
      <c r="G27" s="14"/>
      <c r="H27" s="15"/>
      <c r="I27" s="15"/>
      <c r="J27" s="15"/>
      <c r="K27" s="16"/>
      <c r="M27" s="17"/>
      <c r="N27" s="1"/>
    </row>
    <row r="28" spans="1:13" ht="15.75">
      <c r="A28" s="9" t="s">
        <v>26</v>
      </c>
      <c r="B28" s="19"/>
      <c r="C28" s="11"/>
      <c r="D28" s="12"/>
      <c r="E28" s="13"/>
      <c r="F28" s="13"/>
      <c r="G28" s="14"/>
      <c r="H28" s="13"/>
      <c r="I28" s="13"/>
      <c r="J28" s="13"/>
      <c r="K28" s="16"/>
      <c r="L28" s="17"/>
      <c r="M28" s="1"/>
    </row>
    <row r="29" spans="1:12" ht="15.75">
      <c r="A29" s="9" t="s">
        <v>26</v>
      </c>
      <c r="B29" s="19"/>
      <c r="C29" s="20"/>
      <c r="D29" s="21"/>
      <c r="E29" s="22"/>
      <c r="F29" s="22"/>
      <c r="G29" s="23"/>
      <c r="H29" s="22"/>
      <c r="I29" s="22"/>
      <c r="J29" s="22"/>
      <c r="K29" s="22"/>
      <c r="L29" s="17"/>
    </row>
    <row r="30" spans="1:13" ht="16.5" thickBot="1">
      <c r="A30" s="58"/>
      <c r="B30" s="59"/>
      <c r="C30" s="22"/>
      <c r="D30" s="22"/>
      <c r="E30" s="22"/>
      <c r="F30" s="25"/>
      <c r="G30" s="26"/>
      <c r="H30" s="27" t="s">
        <v>27</v>
      </c>
      <c r="I30" s="27"/>
      <c r="J30" s="25"/>
      <c r="K30" s="25"/>
      <c r="L30" s="17"/>
      <c r="M30" s="1"/>
    </row>
    <row r="31" spans="1:11" ht="15.75">
      <c r="A31" s="58"/>
      <c r="B31" s="59"/>
      <c r="C31" s="89" t="s">
        <v>28</v>
      </c>
      <c r="D31" s="89"/>
      <c r="E31" s="29">
        <v>13</v>
      </c>
      <c r="F31" s="30">
        <f>F32+F33+F34+F35+F36+F37</f>
        <v>100</v>
      </c>
      <c r="G31" s="31">
        <v>13</v>
      </c>
      <c r="H31" s="32">
        <f>G32/G31%</f>
        <v>92.3076923076923</v>
      </c>
      <c r="I31" s="32"/>
      <c r="J31" s="25"/>
      <c r="K31" s="25"/>
    </row>
    <row r="32" spans="1:11" ht="15.75">
      <c r="A32" s="58"/>
      <c r="B32" s="59"/>
      <c r="C32" s="86" t="s">
        <v>29</v>
      </c>
      <c r="D32" s="86"/>
      <c r="E32" s="33">
        <v>12</v>
      </c>
      <c r="F32" s="34">
        <f>(E32/E31)*100</f>
        <v>92.3076923076923</v>
      </c>
      <c r="G32" s="31">
        <v>12</v>
      </c>
      <c r="H32" s="28"/>
      <c r="I32" s="28"/>
      <c r="J32" s="25"/>
      <c r="K32" s="25"/>
    </row>
    <row r="33" spans="1:13" ht="15.75">
      <c r="A33" s="58"/>
      <c r="B33" s="59"/>
      <c r="C33" s="86" t="s">
        <v>31</v>
      </c>
      <c r="D33" s="86"/>
      <c r="E33" s="33">
        <v>0</v>
      </c>
      <c r="F33" s="34">
        <f>(E33/E31)*100</f>
        <v>0</v>
      </c>
      <c r="G33" s="36"/>
      <c r="H33" s="31"/>
      <c r="I33" s="31"/>
      <c r="J33" s="25"/>
      <c r="L33" s="84"/>
      <c r="M33" s="60"/>
    </row>
    <row r="34" spans="1:12" ht="15.75">
      <c r="A34" s="58"/>
      <c r="B34" s="59"/>
      <c r="C34" s="86" t="s">
        <v>32</v>
      </c>
      <c r="D34" s="86"/>
      <c r="E34" s="33">
        <v>0</v>
      </c>
      <c r="F34" s="34">
        <f>(E34/E31)*100</f>
        <v>0</v>
      </c>
      <c r="G34" s="36"/>
      <c r="H34" s="31"/>
      <c r="I34" s="31"/>
      <c r="J34" s="25"/>
      <c r="K34" s="2"/>
      <c r="L34" s="84"/>
    </row>
    <row r="35" spans="1:11" ht="15.75">
      <c r="A35" s="58"/>
      <c r="B35" s="59"/>
      <c r="C35" s="86" t="s">
        <v>33</v>
      </c>
      <c r="D35" s="86"/>
      <c r="E35" s="33">
        <v>1</v>
      </c>
      <c r="F35" s="34">
        <f>(E35/E31)*100</f>
        <v>7.6923076923076925</v>
      </c>
      <c r="G35" s="36"/>
      <c r="H35" s="22" t="s">
        <v>34</v>
      </c>
      <c r="I35" s="22"/>
      <c r="J35" s="25"/>
      <c r="K35" s="25"/>
    </row>
    <row r="36" spans="1:11" ht="15.75">
      <c r="A36" s="58"/>
      <c r="B36" s="59"/>
      <c r="C36" s="86" t="s">
        <v>35</v>
      </c>
      <c r="D36" s="86"/>
      <c r="E36" s="33">
        <v>0</v>
      </c>
      <c r="F36" s="34">
        <f>(E36/E31)*100</f>
        <v>0</v>
      </c>
      <c r="G36" s="36"/>
      <c r="H36" s="22"/>
      <c r="I36" s="22"/>
      <c r="J36" s="25"/>
      <c r="K36" s="25"/>
    </row>
    <row r="37" spans="1:12" ht="16.5" thickBot="1">
      <c r="A37" s="58"/>
      <c r="B37" s="59"/>
      <c r="C37" s="87" t="s">
        <v>36</v>
      </c>
      <c r="D37" s="87"/>
      <c r="E37" s="38"/>
      <c r="F37" s="39">
        <f>(E37/E31)*100</f>
        <v>0</v>
      </c>
      <c r="G37" s="36"/>
      <c r="H37" s="22"/>
      <c r="I37" s="22"/>
      <c r="J37" s="25"/>
      <c r="K37" s="25"/>
      <c r="L37" s="84"/>
    </row>
    <row r="38" spans="1:12" ht="15.75">
      <c r="A38" s="41" t="s">
        <v>37</v>
      </c>
      <c r="B38" s="10"/>
      <c r="C38" s="11"/>
      <c r="D38" s="11"/>
      <c r="E38" s="13"/>
      <c r="F38" s="13"/>
      <c r="G38" s="42"/>
      <c r="H38" s="43"/>
      <c r="I38" s="43"/>
      <c r="J38" s="43"/>
      <c r="K38" s="13"/>
      <c r="L38" s="17"/>
    </row>
    <row r="39" spans="1:13" ht="15.75">
      <c r="A39" s="12" t="s">
        <v>38</v>
      </c>
      <c r="B39" s="10"/>
      <c r="C39" s="44"/>
      <c r="D39" s="45"/>
      <c r="E39" s="46"/>
      <c r="F39" s="43"/>
      <c r="G39" s="42"/>
      <c r="H39" s="43"/>
      <c r="I39" s="43"/>
      <c r="J39" s="43"/>
      <c r="K39" s="13"/>
      <c r="L39" s="17"/>
      <c r="M39" s="40"/>
    </row>
    <row r="40" spans="1:14" ht="15.75">
      <c r="A40" s="12" t="s">
        <v>39</v>
      </c>
      <c r="B40" s="10"/>
      <c r="C40" s="11"/>
      <c r="D40" s="45"/>
      <c r="E40" s="46"/>
      <c r="F40" s="43"/>
      <c r="G40" s="42"/>
      <c r="H40" s="47"/>
      <c r="I40" s="47"/>
      <c r="J40" s="47"/>
      <c r="K40" s="13"/>
      <c r="L40" s="17"/>
      <c r="N40" s="1"/>
    </row>
    <row r="41" spans="1:12" ht="15.75">
      <c r="A41" s="12" t="s">
        <v>40</v>
      </c>
      <c r="B41" s="44"/>
      <c r="C41" s="11"/>
      <c r="D41" s="45"/>
      <c r="E41" s="46"/>
      <c r="F41" s="43"/>
      <c r="G41" s="48"/>
      <c r="H41" s="47"/>
      <c r="I41" s="47"/>
      <c r="J41" s="47"/>
      <c r="K41" s="13"/>
      <c r="L41" s="17"/>
    </row>
    <row r="42" spans="1:13" ht="15.75">
      <c r="A42" s="12" t="s">
        <v>41</v>
      </c>
      <c r="B42" s="35"/>
      <c r="C42" s="11"/>
      <c r="D42" s="49"/>
      <c r="E42" s="43"/>
      <c r="F42" s="43"/>
      <c r="G42" s="48"/>
      <c r="H42" s="47"/>
      <c r="I42" s="47"/>
      <c r="J42" s="47"/>
      <c r="K42" s="43"/>
      <c r="L42" s="17"/>
      <c r="M42" s="17"/>
    </row>
    <row r="43" spans="1:14" ht="15">
      <c r="A43" s="93" t="s">
        <v>0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pans="1:14" ht="1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1:14" ht="1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</row>
    <row r="46" spans="1:14" ht="15.75">
      <c r="A46" s="94" t="s">
        <v>1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</row>
    <row r="47" spans="1:14" ht="15.75">
      <c r="A47" s="94" t="s">
        <v>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</row>
    <row r="48" spans="1:14" ht="16.5" thickBot="1">
      <c r="A48" s="95" t="s">
        <v>3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</row>
    <row r="49" spans="1:14" ht="15.75">
      <c r="A49" s="96" t="s">
        <v>95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1:14" ht="15.75">
      <c r="A50" s="96" t="s">
        <v>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1:14" ht="15">
      <c r="A51" s="91" t="s">
        <v>6</v>
      </c>
      <c r="B51" s="88" t="s">
        <v>7</v>
      </c>
      <c r="C51" s="88" t="s">
        <v>8</v>
      </c>
      <c r="D51" s="91" t="s">
        <v>9</v>
      </c>
      <c r="E51" s="91" t="s">
        <v>10</v>
      </c>
      <c r="F51" s="88" t="s">
        <v>11</v>
      </c>
      <c r="G51" s="88" t="s">
        <v>12</v>
      </c>
      <c r="H51" s="88" t="s">
        <v>13</v>
      </c>
      <c r="I51" s="88" t="s">
        <v>14</v>
      </c>
      <c r="J51" s="88" t="s">
        <v>15</v>
      </c>
      <c r="K51" s="90" t="s">
        <v>16</v>
      </c>
      <c r="L51" s="88" t="s">
        <v>17</v>
      </c>
      <c r="M51" s="88" t="s">
        <v>18</v>
      </c>
      <c r="N51" s="88" t="s">
        <v>19</v>
      </c>
    </row>
    <row r="52" spans="1:14" ht="15">
      <c r="A52" s="92"/>
      <c r="B52" s="102"/>
      <c r="C52" s="102"/>
      <c r="D52" s="92"/>
      <c r="E52" s="92"/>
      <c r="F52" s="102"/>
      <c r="G52" s="102"/>
      <c r="H52" s="102"/>
      <c r="I52" s="102"/>
      <c r="J52" s="102"/>
      <c r="K52" s="103"/>
      <c r="L52" s="102"/>
      <c r="M52" s="102"/>
      <c r="N52" s="102"/>
    </row>
    <row r="53" spans="1:14" ht="15.75">
      <c r="A53" s="64">
        <v>1</v>
      </c>
      <c r="B53" s="71">
        <v>43343</v>
      </c>
      <c r="C53" s="66" t="s">
        <v>62</v>
      </c>
      <c r="D53" s="66" t="s">
        <v>21</v>
      </c>
      <c r="E53" s="66" t="s">
        <v>87</v>
      </c>
      <c r="F53" s="67">
        <v>736.5</v>
      </c>
      <c r="G53" s="67">
        <v>732</v>
      </c>
      <c r="H53" s="67">
        <v>739</v>
      </c>
      <c r="I53" s="67">
        <v>741.5</v>
      </c>
      <c r="J53" s="67">
        <v>744</v>
      </c>
      <c r="K53" s="67">
        <v>739</v>
      </c>
      <c r="L53" s="66">
        <v>1000</v>
      </c>
      <c r="M53" s="68">
        <f aca="true" t="shared" si="4" ref="M53:M58">IF(D53="BUY",(K53-F53)*(L53),(F53-K53)*(L53))</f>
        <v>2500</v>
      </c>
      <c r="N53" s="69">
        <f aca="true" t="shared" si="5" ref="N53:N58">M53/(L53)/F53%</f>
        <v>0.3394433129667345</v>
      </c>
    </row>
    <row r="54" spans="1:14" ht="15.75">
      <c r="A54" s="64">
        <v>2</v>
      </c>
      <c r="B54" s="71">
        <v>43343</v>
      </c>
      <c r="C54" s="66" t="s">
        <v>62</v>
      </c>
      <c r="D54" s="66" t="s">
        <v>21</v>
      </c>
      <c r="E54" s="66" t="s">
        <v>66</v>
      </c>
      <c r="F54" s="67">
        <v>4400</v>
      </c>
      <c r="G54" s="67">
        <v>4360</v>
      </c>
      <c r="H54" s="67">
        <v>4425</v>
      </c>
      <c r="I54" s="67">
        <v>4450</v>
      </c>
      <c r="J54" s="67">
        <v>4475</v>
      </c>
      <c r="K54" s="67">
        <v>4425</v>
      </c>
      <c r="L54" s="66">
        <v>100</v>
      </c>
      <c r="M54" s="68">
        <f t="shared" si="4"/>
        <v>2500</v>
      </c>
      <c r="N54" s="69">
        <f t="shared" si="5"/>
        <v>0.5681818181818182</v>
      </c>
    </row>
    <row r="55" spans="1:14" ht="15.75">
      <c r="A55" s="64">
        <v>3</v>
      </c>
      <c r="B55" s="71">
        <v>43342</v>
      </c>
      <c r="C55" s="66" t="s">
        <v>62</v>
      </c>
      <c r="D55" s="66" t="s">
        <v>21</v>
      </c>
      <c r="E55" s="66" t="s">
        <v>65</v>
      </c>
      <c r="F55" s="67">
        <v>9120</v>
      </c>
      <c r="G55" s="67">
        <v>9030</v>
      </c>
      <c r="H55" s="67">
        <v>9170</v>
      </c>
      <c r="I55" s="67">
        <v>9220</v>
      </c>
      <c r="J55" s="67">
        <v>9270</v>
      </c>
      <c r="K55" s="67">
        <v>9270</v>
      </c>
      <c r="L55" s="66">
        <v>50</v>
      </c>
      <c r="M55" s="68">
        <f t="shared" si="4"/>
        <v>7500</v>
      </c>
      <c r="N55" s="69">
        <f t="shared" si="5"/>
        <v>1.644736842105263</v>
      </c>
    </row>
    <row r="56" spans="1:14" ht="15.75">
      <c r="A56" s="64">
        <v>4</v>
      </c>
      <c r="B56" s="71">
        <v>43341</v>
      </c>
      <c r="C56" s="66" t="s">
        <v>62</v>
      </c>
      <c r="D56" s="66" t="s">
        <v>23</v>
      </c>
      <c r="E56" s="66" t="s">
        <v>71</v>
      </c>
      <c r="F56" s="67">
        <v>3960</v>
      </c>
      <c r="G56" s="67">
        <v>4000</v>
      </c>
      <c r="H56" s="67">
        <v>3935</v>
      </c>
      <c r="I56" s="67">
        <v>3910</v>
      </c>
      <c r="J56" s="67">
        <v>3885</v>
      </c>
      <c r="K56" s="67">
        <v>3935</v>
      </c>
      <c r="L56" s="66">
        <v>100</v>
      </c>
      <c r="M56" s="68">
        <f t="shared" si="4"/>
        <v>2500</v>
      </c>
      <c r="N56" s="69">
        <f t="shared" si="5"/>
        <v>0.6313131313131313</v>
      </c>
    </row>
    <row r="57" spans="1:14" ht="15.75">
      <c r="A57" s="64">
        <v>5</v>
      </c>
      <c r="B57" s="71">
        <v>43341</v>
      </c>
      <c r="C57" s="66" t="s">
        <v>62</v>
      </c>
      <c r="D57" s="66" t="s">
        <v>21</v>
      </c>
      <c r="E57" s="66" t="s">
        <v>69</v>
      </c>
      <c r="F57" s="67">
        <v>19330</v>
      </c>
      <c r="G57" s="67">
        <v>19190</v>
      </c>
      <c r="H57" s="67">
        <v>19410</v>
      </c>
      <c r="I57" s="67">
        <v>19490</v>
      </c>
      <c r="J57" s="67">
        <v>19570</v>
      </c>
      <c r="K57" s="67">
        <v>19410</v>
      </c>
      <c r="L57" s="66">
        <v>30</v>
      </c>
      <c r="M57" s="68">
        <f t="shared" si="4"/>
        <v>2400</v>
      </c>
      <c r="N57" s="69">
        <f t="shared" si="5"/>
        <v>0.4138644593895499</v>
      </c>
    </row>
    <row r="58" spans="1:14" ht="15.75">
      <c r="A58" s="64">
        <v>6</v>
      </c>
      <c r="B58" s="71">
        <v>43339</v>
      </c>
      <c r="C58" s="66" t="s">
        <v>62</v>
      </c>
      <c r="D58" s="66" t="s">
        <v>23</v>
      </c>
      <c r="E58" s="66" t="s">
        <v>68</v>
      </c>
      <c r="F58" s="67">
        <v>6790</v>
      </c>
      <c r="G58" s="67">
        <v>6890</v>
      </c>
      <c r="H58" s="67">
        <v>6740</v>
      </c>
      <c r="I58" s="67">
        <v>6690</v>
      </c>
      <c r="J58" s="67">
        <v>6640</v>
      </c>
      <c r="K58" s="67">
        <v>6740</v>
      </c>
      <c r="L58" s="66">
        <v>50</v>
      </c>
      <c r="M58" s="68">
        <f t="shared" si="4"/>
        <v>2500</v>
      </c>
      <c r="N58" s="69">
        <f t="shared" si="5"/>
        <v>0.7363770250368188</v>
      </c>
    </row>
    <row r="59" spans="1:14" ht="15.75">
      <c r="A59" s="64">
        <v>7</v>
      </c>
      <c r="B59" s="71">
        <v>43335</v>
      </c>
      <c r="C59" s="66" t="s">
        <v>62</v>
      </c>
      <c r="D59" s="66" t="s">
        <v>23</v>
      </c>
      <c r="E59" s="66" t="s">
        <v>65</v>
      </c>
      <c r="F59" s="67">
        <v>9175</v>
      </c>
      <c r="G59" s="67">
        <v>9265</v>
      </c>
      <c r="H59" s="67">
        <v>9120</v>
      </c>
      <c r="I59" s="67">
        <v>9070</v>
      </c>
      <c r="J59" s="67">
        <v>9020</v>
      </c>
      <c r="K59" s="67">
        <v>9265</v>
      </c>
      <c r="L59" s="66">
        <v>50</v>
      </c>
      <c r="M59" s="68">
        <f aca="true" t="shared" si="6" ref="M59:M64">IF(D59="BUY",(K59-F59)*(L59),(F59-K59)*(L59))</f>
        <v>-4500</v>
      </c>
      <c r="N59" s="69">
        <f aca="true" t="shared" si="7" ref="N59:N64">M59/(L59)/F59%</f>
        <v>-0.9809264305177112</v>
      </c>
    </row>
    <row r="60" spans="1:14" ht="15.75">
      <c r="A60" s="64">
        <v>8</v>
      </c>
      <c r="B60" s="71">
        <v>43335</v>
      </c>
      <c r="C60" s="66" t="s">
        <v>62</v>
      </c>
      <c r="D60" s="66" t="s">
        <v>23</v>
      </c>
      <c r="E60" s="66" t="s">
        <v>65</v>
      </c>
      <c r="F60" s="67">
        <v>9390</v>
      </c>
      <c r="G60" s="67">
        <v>9480</v>
      </c>
      <c r="H60" s="67">
        <v>9340</v>
      </c>
      <c r="I60" s="67">
        <v>9290</v>
      </c>
      <c r="J60" s="67">
        <v>9240</v>
      </c>
      <c r="K60" s="67">
        <v>9340</v>
      </c>
      <c r="L60" s="66">
        <v>50</v>
      </c>
      <c r="M60" s="68">
        <f t="shared" si="6"/>
        <v>2500</v>
      </c>
      <c r="N60" s="69">
        <f t="shared" si="7"/>
        <v>0.5324813631522897</v>
      </c>
    </row>
    <row r="61" spans="1:14" ht="15.75">
      <c r="A61" s="64">
        <v>9</v>
      </c>
      <c r="B61" s="71">
        <v>43335</v>
      </c>
      <c r="C61" s="66" t="s">
        <v>62</v>
      </c>
      <c r="D61" s="66" t="s">
        <v>23</v>
      </c>
      <c r="E61" s="66" t="s">
        <v>63</v>
      </c>
      <c r="F61" s="67">
        <v>4250</v>
      </c>
      <c r="G61" s="67">
        <v>4290</v>
      </c>
      <c r="H61" s="67">
        <v>4225</v>
      </c>
      <c r="I61" s="67">
        <v>4200</v>
      </c>
      <c r="J61" s="67">
        <v>4175</v>
      </c>
      <c r="K61" s="67">
        <v>4225</v>
      </c>
      <c r="L61" s="66">
        <v>100</v>
      </c>
      <c r="M61" s="68">
        <f t="shared" si="6"/>
        <v>2500</v>
      </c>
      <c r="N61" s="69">
        <f t="shared" si="7"/>
        <v>0.5882352941176471</v>
      </c>
    </row>
    <row r="62" spans="1:14" ht="15.75">
      <c r="A62" s="64">
        <v>10</v>
      </c>
      <c r="B62" s="71">
        <v>43333</v>
      </c>
      <c r="C62" s="66" t="s">
        <v>62</v>
      </c>
      <c r="D62" s="66" t="s">
        <v>21</v>
      </c>
      <c r="E62" s="66" t="s">
        <v>76</v>
      </c>
      <c r="F62" s="67">
        <v>4730</v>
      </c>
      <c r="G62" s="67">
        <v>4690</v>
      </c>
      <c r="H62" s="67">
        <v>4755</v>
      </c>
      <c r="I62" s="67">
        <v>4780</v>
      </c>
      <c r="J62" s="67">
        <v>4800</v>
      </c>
      <c r="K62" s="67">
        <v>4780</v>
      </c>
      <c r="L62" s="66">
        <v>100</v>
      </c>
      <c r="M62" s="68">
        <f t="shared" si="6"/>
        <v>5000</v>
      </c>
      <c r="N62" s="69">
        <f t="shared" si="7"/>
        <v>1.0570824524312896</v>
      </c>
    </row>
    <row r="63" spans="1:14" ht="15.75">
      <c r="A63" s="64">
        <v>11</v>
      </c>
      <c r="B63" s="71">
        <v>43332</v>
      </c>
      <c r="C63" s="66" t="s">
        <v>62</v>
      </c>
      <c r="D63" s="66" t="s">
        <v>21</v>
      </c>
      <c r="E63" s="66" t="s">
        <v>69</v>
      </c>
      <c r="F63" s="67">
        <v>20150</v>
      </c>
      <c r="G63" s="67">
        <v>19980</v>
      </c>
      <c r="H63" s="67">
        <v>20250</v>
      </c>
      <c r="I63" s="67">
        <v>20350</v>
      </c>
      <c r="J63" s="67">
        <v>20450</v>
      </c>
      <c r="K63" s="67">
        <v>20250</v>
      </c>
      <c r="L63" s="66">
        <v>30</v>
      </c>
      <c r="M63" s="68">
        <f t="shared" si="6"/>
        <v>3000</v>
      </c>
      <c r="N63" s="69">
        <f t="shared" si="7"/>
        <v>0.49627791563275436</v>
      </c>
    </row>
    <row r="64" spans="1:14" ht="15.75">
      <c r="A64" s="64">
        <v>12</v>
      </c>
      <c r="B64" s="71">
        <v>43329</v>
      </c>
      <c r="C64" s="66" t="s">
        <v>62</v>
      </c>
      <c r="D64" s="66" t="s">
        <v>21</v>
      </c>
      <c r="E64" s="66" t="s">
        <v>70</v>
      </c>
      <c r="F64" s="67">
        <v>3360</v>
      </c>
      <c r="G64" s="67">
        <v>3320</v>
      </c>
      <c r="H64" s="67">
        <v>3385</v>
      </c>
      <c r="I64" s="67">
        <v>3410</v>
      </c>
      <c r="J64" s="67">
        <v>3435</v>
      </c>
      <c r="K64" s="67">
        <v>3385</v>
      </c>
      <c r="L64" s="66">
        <v>100</v>
      </c>
      <c r="M64" s="68">
        <f t="shared" si="6"/>
        <v>2500</v>
      </c>
      <c r="N64" s="69">
        <f t="shared" si="7"/>
        <v>0.7440476190476191</v>
      </c>
    </row>
    <row r="65" spans="1:14" ht="15.75">
      <c r="A65" s="64">
        <v>13</v>
      </c>
      <c r="B65" s="71">
        <v>43329</v>
      </c>
      <c r="C65" s="66" t="s">
        <v>62</v>
      </c>
      <c r="D65" s="66" t="s">
        <v>21</v>
      </c>
      <c r="E65" s="66" t="s">
        <v>69</v>
      </c>
      <c r="F65" s="67">
        <v>19760</v>
      </c>
      <c r="G65" s="67">
        <v>19500</v>
      </c>
      <c r="H65" s="67">
        <v>19860</v>
      </c>
      <c r="I65" s="67">
        <v>19960</v>
      </c>
      <c r="J65" s="67">
        <v>20060</v>
      </c>
      <c r="K65" s="67">
        <v>19960</v>
      </c>
      <c r="L65" s="66">
        <v>30</v>
      </c>
      <c r="M65" s="68">
        <f aca="true" t="shared" si="8" ref="M65:M70">IF(D65="BUY",(K65-F65)*(L65),(F65-K65)*(L65))</f>
        <v>6000</v>
      </c>
      <c r="N65" s="69">
        <f aca="true" t="shared" si="9" ref="N65:N70">M65/(L65)/F65%</f>
        <v>1.0121457489878543</v>
      </c>
    </row>
    <row r="66" spans="1:14" ht="15.75">
      <c r="A66" s="64">
        <v>14</v>
      </c>
      <c r="B66" s="71">
        <v>43328</v>
      </c>
      <c r="C66" s="66" t="s">
        <v>62</v>
      </c>
      <c r="D66" s="66" t="s">
        <v>21</v>
      </c>
      <c r="E66" s="66" t="s">
        <v>76</v>
      </c>
      <c r="F66" s="67">
        <v>4700</v>
      </c>
      <c r="G66" s="67">
        <v>4660</v>
      </c>
      <c r="H66" s="67">
        <v>4725</v>
      </c>
      <c r="I66" s="67">
        <v>4750</v>
      </c>
      <c r="J66" s="67">
        <v>4775</v>
      </c>
      <c r="K66" s="67">
        <v>4723</v>
      </c>
      <c r="L66" s="66">
        <v>100</v>
      </c>
      <c r="M66" s="68">
        <f t="shared" si="8"/>
        <v>2300</v>
      </c>
      <c r="N66" s="69">
        <f t="shared" si="9"/>
        <v>0.48936170212765956</v>
      </c>
    </row>
    <row r="67" spans="1:14" ht="15.75">
      <c r="A67" s="64">
        <v>15</v>
      </c>
      <c r="B67" s="71">
        <v>43328</v>
      </c>
      <c r="C67" s="66" t="s">
        <v>62</v>
      </c>
      <c r="D67" s="66" t="s">
        <v>21</v>
      </c>
      <c r="E67" s="66" t="s">
        <v>65</v>
      </c>
      <c r="F67" s="67">
        <v>9790</v>
      </c>
      <c r="G67" s="67">
        <v>9700</v>
      </c>
      <c r="H67" s="67">
        <v>9840</v>
      </c>
      <c r="I67" s="67">
        <v>9890</v>
      </c>
      <c r="J67" s="67">
        <v>9940</v>
      </c>
      <c r="K67" s="67">
        <v>9940</v>
      </c>
      <c r="L67" s="66">
        <v>50</v>
      </c>
      <c r="M67" s="68">
        <f t="shared" si="8"/>
        <v>7500</v>
      </c>
      <c r="N67" s="69">
        <f t="shared" si="9"/>
        <v>1.5321756894790601</v>
      </c>
    </row>
    <row r="68" spans="1:14" ht="15.75">
      <c r="A68" s="64">
        <v>16</v>
      </c>
      <c r="B68" s="71">
        <v>43326</v>
      </c>
      <c r="C68" s="66" t="s">
        <v>62</v>
      </c>
      <c r="D68" s="66" t="s">
        <v>23</v>
      </c>
      <c r="E68" s="66" t="s">
        <v>76</v>
      </c>
      <c r="F68" s="67">
        <v>4580</v>
      </c>
      <c r="G68" s="67">
        <v>4620</v>
      </c>
      <c r="H68" s="67">
        <v>4555</v>
      </c>
      <c r="I68" s="67">
        <v>4530</v>
      </c>
      <c r="J68" s="67">
        <v>4505</v>
      </c>
      <c r="K68" s="67">
        <v>4620</v>
      </c>
      <c r="L68" s="66">
        <v>100</v>
      </c>
      <c r="M68" s="68">
        <f t="shared" si="8"/>
        <v>-4000</v>
      </c>
      <c r="N68" s="69">
        <f t="shared" si="9"/>
        <v>-0.8733624454148472</v>
      </c>
    </row>
    <row r="69" spans="1:14" ht="15.75">
      <c r="A69" s="64">
        <v>17</v>
      </c>
      <c r="B69" s="71">
        <v>43326</v>
      </c>
      <c r="C69" s="66" t="s">
        <v>62</v>
      </c>
      <c r="D69" s="66" t="s">
        <v>23</v>
      </c>
      <c r="E69" s="66" t="s">
        <v>65</v>
      </c>
      <c r="F69" s="67">
        <v>9450</v>
      </c>
      <c r="G69" s="67">
        <v>9530</v>
      </c>
      <c r="H69" s="67">
        <v>9400</v>
      </c>
      <c r="I69" s="67">
        <v>9350</v>
      </c>
      <c r="J69" s="67">
        <v>9300</v>
      </c>
      <c r="K69" s="67">
        <v>9400</v>
      </c>
      <c r="L69" s="66">
        <v>50</v>
      </c>
      <c r="M69" s="68">
        <f t="shared" si="8"/>
        <v>2500</v>
      </c>
      <c r="N69" s="69">
        <f t="shared" si="9"/>
        <v>0.5291005291005291</v>
      </c>
    </row>
    <row r="70" spans="1:14" ht="15.75">
      <c r="A70" s="64">
        <v>18</v>
      </c>
      <c r="B70" s="71">
        <v>43322</v>
      </c>
      <c r="C70" s="66" t="s">
        <v>62</v>
      </c>
      <c r="D70" s="66" t="s">
        <v>21</v>
      </c>
      <c r="E70" s="66" t="s">
        <v>65</v>
      </c>
      <c r="F70" s="67">
        <v>9680</v>
      </c>
      <c r="G70" s="67">
        <v>9590</v>
      </c>
      <c r="H70" s="67">
        <v>9730</v>
      </c>
      <c r="I70" s="67">
        <v>9780</v>
      </c>
      <c r="J70" s="67">
        <v>9830</v>
      </c>
      <c r="K70" s="67">
        <v>9830</v>
      </c>
      <c r="L70" s="66">
        <v>50</v>
      </c>
      <c r="M70" s="68">
        <f t="shared" si="8"/>
        <v>7500</v>
      </c>
      <c r="N70" s="69">
        <f t="shared" si="9"/>
        <v>1.5495867768595042</v>
      </c>
    </row>
    <row r="71" spans="1:14" ht="15.75">
      <c r="A71" s="64">
        <v>19</v>
      </c>
      <c r="B71" s="71">
        <v>43321</v>
      </c>
      <c r="C71" s="66" t="s">
        <v>62</v>
      </c>
      <c r="D71" s="66" t="s">
        <v>23</v>
      </c>
      <c r="E71" s="66" t="s">
        <v>71</v>
      </c>
      <c r="F71" s="67">
        <v>4110</v>
      </c>
      <c r="G71" s="67">
        <v>4150</v>
      </c>
      <c r="H71" s="67">
        <v>4085</v>
      </c>
      <c r="I71" s="67">
        <v>4060</v>
      </c>
      <c r="J71" s="67">
        <v>4035</v>
      </c>
      <c r="K71" s="67">
        <v>4150</v>
      </c>
      <c r="L71" s="66">
        <v>100</v>
      </c>
      <c r="M71" s="68">
        <f aca="true" t="shared" si="10" ref="M71:M77">IF(D71="BUY",(K71-F71)*(L71),(F71-K71)*(L71))</f>
        <v>-4000</v>
      </c>
      <c r="N71" s="69">
        <f aca="true" t="shared" si="11" ref="N71:N77">M71/(L71)/F71%</f>
        <v>-0.97323600973236</v>
      </c>
    </row>
    <row r="72" spans="1:14" ht="15.75">
      <c r="A72" s="64">
        <v>20</v>
      </c>
      <c r="B72" s="71">
        <v>43320</v>
      </c>
      <c r="C72" s="66" t="s">
        <v>62</v>
      </c>
      <c r="D72" s="66" t="s">
        <v>23</v>
      </c>
      <c r="E72" s="66" t="s">
        <v>70</v>
      </c>
      <c r="F72" s="67">
        <v>3360</v>
      </c>
      <c r="G72" s="67">
        <v>3400</v>
      </c>
      <c r="H72" s="67">
        <v>3335</v>
      </c>
      <c r="I72" s="67">
        <v>3310</v>
      </c>
      <c r="J72" s="67">
        <v>3285</v>
      </c>
      <c r="K72" s="67">
        <v>3335</v>
      </c>
      <c r="L72" s="66">
        <v>100</v>
      </c>
      <c r="M72" s="68">
        <f t="shared" si="10"/>
        <v>2500</v>
      </c>
      <c r="N72" s="69">
        <f t="shared" si="11"/>
        <v>0.7440476190476191</v>
      </c>
    </row>
    <row r="73" spans="1:14" ht="15.75">
      <c r="A73" s="64">
        <v>21</v>
      </c>
      <c r="B73" s="71">
        <v>43320</v>
      </c>
      <c r="C73" s="66" t="s">
        <v>62</v>
      </c>
      <c r="D73" s="66" t="s">
        <v>21</v>
      </c>
      <c r="E73" s="66" t="s">
        <v>66</v>
      </c>
      <c r="F73" s="67">
        <v>4380</v>
      </c>
      <c r="G73" s="67">
        <v>4340</v>
      </c>
      <c r="H73" s="67">
        <v>4405</v>
      </c>
      <c r="I73" s="67">
        <v>4430</v>
      </c>
      <c r="J73" s="67">
        <v>4455</v>
      </c>
      <c r="K73" s="67">
        <v>4430</v>
      </c>
      <c r="L73" s="66">
        <v>100</v>
      </c>
      <c r="M73" s="68">
        <f t="shared" si="10"/>
        <v>5000</v>
      </c>
      <c r="N73" s="69">
        <f t="shared" si="11"/>
        <v>1.1415525114155252</v>
      </c>
    </row>
    <row r="74" spans="1:14" ht="15.75">
      <c r="A74" s="64">
        <v>22</v>
      </c>
      <c r="B74" s="71">
        <v>43318</v>
      </c>
      <c r="C74" s="66" t="s">
        <v>62</v>
      </c>
      <c r="D74" s="66" t="s">
        <v>23</v>
      </c>
      <c r="E74" s="66" t="s">
        <v>66</v>
      </c>
      <c r="F74" s="67">
        <v>4320</v>
      </c>
      <c r="G74" s="67">
        <v>4360</v>
      </c>
      <c r="H74" s="67">
        <v>4295</v>
      </c>
      <c r="I74" s="67">
        <v>4270</v>
      </c>
      <c r="J74" s="67">
        <v>4245</v>
      </c>
      <c r="K74" s="67">
        <v>4270</v>
      </c>
      <c r="L74" s="66">
        <v>100</v>
      </c>
      <c r="M74" s="68">
        <f t="shared" si="10"/>
        <v>5000</v>
      </c>
      <c r="N74" s="69">
        <f t="shared" si="11"/>
        <v>1.1574074074074074</v>
      </c>
    </row>
    <row r="75" spans="1:14" ht="15.75">
      <c r="A75" s="64">
        <v>23</v>
      </c>
      <c r="B75" s="71">
        <v>43318</v>
      </c>
      <c r="C75" s="66" t="s">
        <v>62</v>
      </c>
      <c r="D75" s="66" t="s">
        <v>23</v>
      </c>
      <c r="E75" s="66" t="s">
        <v>65</v>
      </c>
      <c r="F75" s="67">
        <v>9525</v>
      </c>
      <c r="G75" s="67">
        <v>9600</v>
      </c>
      <c r="H75" s="67">
        <v>9475</v>
      </c>
      <c r="I75" s="67">
        <v>9425</v>
      </c>
      <c r="J75" s="67">
        <v>9375</v>
      </c>
      <c r="K75" s="67">
        <v>9375</v>
      </c>
      <c r="L75" s="66">
        <v>50</v>
      </c>
      <c r="M75" s="68">
        <f t="shared" si="10"/>
        <v>7500</v>
      </c>
      <c r="N75" s="69">
        <f t="shared" si="11"/>
        <v>1.5748031496062993</v>
      </c>
    </row>
    <row r="76" spans="1:14" ht="15.75">
      <c r="A76" s="64">
        <v>24</v>
      </c>
      <c r="B76" s="71">
        <v>43314</v>
      </c>
      <c r="C76" s="66" t="s">
        <v>62</v>
      </c>
      <c r="D76" s="66" t="s">
        <v>23</v>
      </c>
      <c r="E76" s="66" t="s">
        <v>68</v>
      </c>
      <c r="F76" s="67">
        <v>7180</v>
      </c>
      <c r="G76" s="67">
        <v>7260</v>
      </c>
      <c r="H76" s="67">
        <v>7130</v>
      </c>
      <c r="I76" s="67">
        <v>7080</v>
      </c>
      <c r="J76" s="67">
        <v>7030</v>
      </c>
      <c r="K76" s="67">
        <v>7260</v>
      </c>
      <c r="L76" s="66">
        <v>50</v>
      </c>
      <c r="M76" s="68">
        <f t="shared" si="10"/>
        <v>-4000</v>
      </c>
      <c r="N76" s="69">
        <f t="shared" si="11"/>
        <v>-1.1142061281337048</v>
      </c>
    </row>
    <row r="77" spans="1:14" ht="15.75">
      <c r="A77" s="64">
        <v>25</v>
      </c>
      <c r="B77" s="71">
        <v>43313</v>
      </c>
      <c r="C77" s="66" t="s">
        <v>62</v>
      </c>
      <c r="D77" s="66" t="s">
        <v>21</v>
      </c>
      <c r="E77" s="66" t="s">
        <v>70</v>
      </c>
      <c r="F77" s="67">
        <v>3405</v>
      </c>
      <c r="G77" s="67">
        <v>3365</v>
      </c>
      <c r="H77" s="67">
        <v>3430</v>
      </c>
      <c r="I77" s="67">
        <v>3455</v>
      </c>
      <c r="J77" s="67">
        <v>3480</v>
      </c>
      <c r="K77" s="67">
        <v>3430</v>
      </c>
      <c r="L77" s="66">
        <v>100</v>
      </c>
      <c r="M77" s="68">
        <f t="shared" si="10"/>
        <v>2500</v>
      </c>
      <c r="N77" s="69">
        <f t="shared" si="11"/>
        <v>0.7342143906020558</v>
      </c>
    </row>
    <row r="78" spans="1:14" ht="15.75">
      <c r="A78" s="9" t="s">
        <v>25</v>
      </c>
      <c r="B78" s="10"/>
      <c r="C78" s="11"/>
      <c r="D78" s="12"/>
      <c r="E78" s="13"/>
      <c r="F78" s="13"/>
      <c r="G78" s="14"/>
      <c r="H78" s="15"/>
      <c r="I78" s="15"/>
      <c r="J78" s="15"/>
      <c r="K78" s="16"/>
      <c r="M78" s="17"/>
      <c r="N78" s="1"/>
    </row>
    <row r="79" spans="1:13" ht="15.75">
      <c r="A79" s="9" t="s">
        <v>26</v>
      </c>
      <c r="B79" s="19"/>
      <c r="C79" s="11"/>
      <c r="D79" s="12"/>
      <c r="E79" s="13"/>
      <c r="F79" s="13"/>
      <c r="G79" s="14"/>
      <c r="H79" s="13"/>
      <c r="I79" s="13"/>
      <c r="J79" s="13"/>
      <c r="K79" s="16"/>
      <c r="L79" s="17"/>
      <c r="M79" s="1"/>
    </row>
    <row r="80" spans="1:12" ht="15.75">
      <c r="A80" s="9" t="s">
        <v>26</v>
      </c>
      <c r="B80" s="19"/>
      <c r="C80" s="20"/>
      <c r="D80" s="21"/>
      <c r="E80" s="22"/>
      <c r="F80" s="22"/>
      <c r="G80" s="23"/>
      <c r="H80" s="22"/>
      <c r="I80" s="22"/>
      <c r="J80" s="22"/>
      <c r="K80" s="22"/>
      <c r="L80" s="17"/>
    </row>
    <row r="81" spans="1:13" ht="16.5" thickBot="1">
      <c r="A81" s="58"/>
      <c r="B81" s="59"/>
      <c r="C81" s="22"/>
      <c r="D81" s="22"/>
      <c r="E81" s="22"/>
      <c r="F81" s="25"/>
      <c r="G81" s="26"/>
      <c r="H81" s="27" t="s">
        <v>27</v>
      </c>
      <c r="I81" s="27"/>
      <c r="J81" s="25"/>
      <c r="K81" s="25"/>
      <c r="L81" s="17"/>
      <c r="M81" s="1"/>
    </row>
    <row r="82" spans="1:13" ht="15.75">
      <c r="A82" s="58"/>
      <c r="B82" s="59"/>
      <c r="C82" s="89" t="s">
        <v>28</v>
      </c>
      <c r="D82" s="89"/>
      <c r="E82" s="29">
        <v>25</v>
      </c>
      <c r="F82" s="30">
        <f>F83+F84+F85+F86+F87+F88</f>
        <v>100</v>
      </c>
      <c r="G82" s="31">
        <v>25</v>
      </c>
      <c r="H82" s="32">
        <f>G83/G82%</f>
        <v>84</v>
      </c>
      <c r="I82" s="32"/>
      <c r="J82" s="25"/>
      <c r="K82" s="25"/>
      <c r="L82" s="84"/>
      <c r="M82" s="60"/>
    </row>
    <row r="83" spans="1:13" ht="15.75">
      <c r="A83" s="58"/>
      <c r="B83" s="59"/>
      <c r="C83" s="86" t="s">
        <v>29</v>
      </c>
      <c r="D83" s="86"/>
      <c r="E83" s="33">
        <v>21</v>
      </c>
      <c r="F83" s="34">
        <f>(E83/E82)*100</f>
        <v>84</v>
      </c>
      <c r="G83" s="31">
        <v>21</v>
      </c>
      <c r="H83" s="28"/>
      <c r="I83" s="28"/>
      <c r="J83" s="25"/>
      <c r="K83" s="25"/>
      <c r="M83" s="17"/>
    </row>
    <row r="84" spans="1:10" ht="15.75">
      <c r="A84" s="58"/>
      <c r="B84" s="59"/>
      <c r="C84" s="86" t="s">
        <v>31</v>
      </c>
      <c r="D84" s="86"/>
      <c r="E84" s="33">
        <v>0</v>
      </c>
      <c r="F84" s="34">
        <f>(E84/E82)*100</f>
        <v>0</v>
      </c>
      <c r="G84" s="36"/>
      <c r="H84" s="31"/>
      <c r="I84" s="31"/>
      <c r="J84" s="25"/>
    </row>
    <row r="85" spans="1:12" ht="15.75">
      <c r="A85" s="58"/>
      <c r="B85" s="59"/>
      <c r="C85" s="86" t="s">
        <v>32</v>
      </c>
      <c r="D85" s="86"/>
      <c r="E85" s="33">
        <v>0</v>
      </c>
      <c r="F85" s="34">
        <f>(E85/E82)*100</f>
        <v>0</v>
      </c>
      <c r="G85" s="36"/>
      <c r="H85" s="31"/>
      <c r="I85" s="31"/>
      <c r="J85" s="25"/>
      <c r="K85" s="2"/>
      <c r="L85" s="84"/>
    </row>
    <row r="86" spans="1:11" ht="15.75">
      <c r="A86" s="58"/>
      <c r="B86" s="59"/>
      <c r="C86" s="86" t="s">
        <v>33</v>
      </c>
      <c r="D86" s="86"/>
      <c r="E86" s="33">
        <v>4</v>
      </c>
      <c r="F86" s="34">
        <f>(E86/E82)*100</f>
        <v>16</v>
      </c>
      <c r="G86" s="36"/>
      <c r="H86" s="22" t="s">
        <v>34</v>
      </c>
      <c r="I86" s="22"/>
      <c r="J86" s="25"/>
      <c r="K86" s="25"/>
    </row>
    <row r="87" spans="1:11" ht="15.75">
      <c r="A87" s="58"/>
      <c r="B87" s="59"/>
      <c r="C87" s="86" t="s">
        <v>35</v>
      </c>
      <c r="D87" s="86"/>
      <c r="E87" s="33">
        <v>0</v>
      </c>
      <c r="F87" s="34">
        <f>(E87/E82)*100</f>
        <v>0</v>
      </c>
      <c r="G87" s="36"/>
      <c r="H87" s="22"/>
      <c r="I87" s="22"/>
      <c r="J87" s="25"/>
      <c r="K87" s="25"/>
    </row>
    <row r="88" spans="1:12" ht="16.5" thickBot="1">
      <c r="A88" s="58"/>
      <c r="B88" s="59"/>
      <c r="C88" s="87" t="s">
        <v>36</v>
      </c>
      <c r="D88" s="87"/>
      <c r="E88" s="38"/>
      <c r="F88" s="39">
        <f>(E88/E82)*100</f>
        <v>0</v>
      </c>
      <c r="G88" s="36"/>
      <c r="H88" s="22"/>
      <c r="I88" s="22"/>
      <c r="J88" s="25"/>
      <c r="K88" s="25"/>
      <c r="L88" s="84"/>
    </row>
    <row r="89" spans="1:12" ht="15.75">
      <c r="A89" s="41" t="s">
        <v>37</v>
      </c>
      <c r="B89" s="10"/>
      <c r="C89" s="11"/>
      <c r="D89" s="11"/>
      <c r="E89" s="13"/>
      <c r="F89" s="13"/>
      <c r="G89" s="42"/>
      <c r="H89" s="43"/>
      <c r="I89" s="43"/>
      <c r="J89" s="43"/>
      <c r="K89" s="13"/>
      <c r="L89" s="17"/>
    </row>
    <row r="90" spans="1:13" ht="15.75">
      <c r="A90" s="12" t="s">
        <v>38</v>
      </c>
      <c r="B90" s="10"/>
      <c r="C90" s="44"/>
      <c r="D90" s="45"/>
      <c r="E90" s="46"/>
      <c r="F90" s="43"/>
      <c r="G90" s="42"/>
      <c r="H90" s="43"/>
      <c r="I90" s="43"/>
      <c r="J90" s="43"/>
      <c r="K90" s="13"/>
      <c r="L90" s="17"/>
      <c r="M90" s="40"/>
    </row>
    <row r="91" spans="1:14" ht="15.75">
      <c r="A91" s="12" t="s">
        <v>39</v>
      </c>
      <c r="B91" s="10"/>
      <c r="C91" s="11"/>
      <c r="D91" s="45"/>
      <c r="E91" s="46"/>
      <c r="F91" s="43"/>
      <c r="G91" s="42"/>
      <c r="H91" s="47"/>
      <c r="I91" s="47"/>
      <c r="J91" s="47"/>
      <c r="K91" s="13"/>
      <c r="L91" s="17"/>
      <c r="N91" s="1"/>
    </row>
    <row r="92" spans="1:12" ht="15.75">
      <c r="A92" s="12" t="s">
        <v>40</v>
      </c>
      <c r="B92" s="44"/>
      <c r="C92" s="11"/>
      <c r="D92" s="45"/>
      <c r="E92" s="46"/>
      <c r="F92" s="43"/>
      <c r="G92" s="48"/>
      <c r="H92" s="47"/>
      <c r="I92" s="47"/>
      <c r="J92" s="47"/>
      <c r="K92" s="13"/>
      <c r="L92" s="17"/>
    </row>
    <row r="93" spans="1:13" ht="15.75">
      <c r="A93" s="12" t="s">
        <v>41</v>
      </c>
      <c r="B93" s="35"/>
      <c r="C93" s="11"/>
      <c r="D93" s="49"/>
      <c r="E93" s="43"/>
      <c r="F93" s="43"/>
      <c r="G93" s="48"/>
      <c r="H93" s="47"/>
      <c r="I93" s="47"/>
      <c r="J93" s="47"/>
      <c r="K93" s="43"/>
      <c r="L93" s="17"/>
      <c r="M93" s="17"/>
    </row>
    <row r="95" spans="1:14" ht="15">
      <c r="A95" s="93" t="s">
        <v>0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14" ht="1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</row>
    <row r="97" spans="1:14" ht="1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</row>
    <row r="98" spans="1:14" ht="15.75">
      <c r="A98" s="94" t="s">
        <v>1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1:14" ht="15.75">
      <c r="A99" s="94" t="s">
        <v>2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1:14" ht="16.5" thickBot="1">
      <c r="A100" s="95" t="s">
        <v>3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1:14" ht="15.75">
      <c r="A101" s="96" t="s">
        <v>92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</row>
    <row r="102" spans="1:14" ht="15.75">
      <c r="A102" s="96" t="s">
        <v>5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</row>
    <row r="103" spans="1:14" ht="15">
      <c r="A103" s="91" t="s">
        <v>6</v>
      </c>
      <c r="B103" s="88" t="s">
        <v>7</v>
      </c>
      <c r="C103" s="88" t="s">
        <v>8</v>
      </c>
      <c r="D103" s="91" t="s">
        <v>9</v>
      </c>
      <c r="E103" s="91" t="s">
        <v>10</v>
      </c>
      <c r="F103" s="88" t="s">
        <v>11</v>
      </c>
      <c r="G103" s="88" t="s">
        <v>12</v>
      </c>
      <c r="H103" s="88" t="s">
        <v>13</v>
      </c>
      <c r="I103" s="88" t="s">
        <v>14</v>
      </c>
      <c r="J103" s="88" t="s">
        <v>15</v>
      </c>
      <c r="K103" s="90" t="s">
        <v>16</v>
      </c>
      <c r="L103" s="88" t="s">
        <v>17</v>
      </c>
      <c r="M103" s="88" t="s">
        <v>18</v>
      </c>
      <c r="N103" s="88" t="s">
        <v>19</v>
      </c>
    </row>
    <row r="104" spans="1:14" ht="15">
      <c r="A104" s="92"/>
      <c r="B104" s="102"/>
      <c r="C104" s="102"/>
      <c r="D104" s="92"/>
      <c r="E104" s="92"/>
      <c r="F104" s="102"/>
      <c r="G104" s="102"/>
      <c r="H104" s="102"/>
      <c r="I104" s="102"/>
      <c r="J104" s="102"/>
      <c r="K104" s="103"/>
      <c r="L104" s="102"/>
      <c r="M104" s="102"/>
      <c r="N104" s="102"/>
    </row>
    <row r="105" spans="1:14" ht="15.75">
      <c r="A105" s="64">
        <v>1</v>
      </c>
      <c r="B105" s="71">
        <v>43312</v>
      </c>
      <c r="C105" s="66" t="s">
        <v>62</v>
      </c>
      <c r="D105" s="66" t="s">
        <v>21</v>
      </c>
      <c r="E105" s="66" t="s">
        <v>66</v>
      </c>
      <c r="F105" s="67">
        <v>4430</v>
      </c>
      <c r="G105" s="67">
        <v>4390</v>
      </c>
      <c r="H105" s="67">
        <v>4455</v>
      </c>
      <c r="I105" s="67">
        <v>4480</v>
      </c>
      <c r="J105" s="67">
        <v>4500</v>
      </c>
      <c r="K105" s="67">
        <v>4455</v>
      </c>
      <c r="L105" s="66">
        <v>100</v>
      </c>
      <c r="M105" s="68">
        <f aca="true" t="shared" si="12" ref="M105:M114">IF(D105="BUY",(K105-F105)*(L105),(F105-K105)*(L105))</f>
        <v>2500</v>
      </c>
      <c r="N105" s="69">
        <f aca="true" t="shared" si="13" ref="N105:N114">M105/(L105)/F105%</f>
        <v>0.5643340857787811</v>
      </c>
    </row>
    <row r="106" spans="1:14" ht="15.75">
      <c r="A106" s="64">
        <v>2</v>
      </c>
      <c r="B106" s="71">
        <v>43311</v>
      </c>
      <c r="C106" s="66" t="s">
        <v>62</v>
      </c>
      <c r="D106" s="66" t="s">
        <v>21</v>
      </c>
      <c r="E106" s="66" t="s">
        <v>66</v>
      </c>
      <c r="F106" s="67">
        <v>4305</v>
      </c>
      <c r="G106" s="67">
        <v>4270</v>
      </c>
      <c r="H106" s="67">
        <v>4330</v>
      </c>
      <c r="I106" s="67">
        <v>4355</v>
      </c>
      <c r="J106" s="67">
        <v>4380</v>
      </c>
      <c r="K106" s="67">
        <v>4330</v>
      </c>
      <c r="L106" s="66">
        <v>100</v>
      </c>
      <c r="M106" s="68">
        <f t="shared" si="12"/>
        <v>2500</v>
      </c>
      <c r="N106" s="69">
        <f t="shared" si="13"/>
        <v>0.5807200929152149</v>
      </c>
    </row>
    <row r="107" spans="1:14" ht="15.75">
      <c r="A107" s="64">
        <v>3</v>
      </c>
      <c r="B107" s="71">
        <v>43308</v>
      </c>
      <c r="C107" s="66" t="s">
        <v>62</v>
      </c>
      <c r="D107" s="66" t="s">
        <v>21</v>
      </c>
      <c r="E107" s="66" t="s">
        <v>69</v>
      </c>
      <c r="F107" s="67">
        <v>19900</v>
      </c>
      <c r="G107" s="67">
        <v>19740</v>
      </c>
      <c r="H107" s="67">
        <v>20000</v>
      </c>
      <c r="I107" s="67">
        <v>20100</v>
      </c>
      <c r="J107" s="67">
        <v>20200</v>
      </c>
      <c r="K107" s="67">
        <v>19750</v>
      </c>
      <c r="L107" s="66">
        <v>30</v>
      </c>
      <c r="M107" s="68">
        <f t="shared" si="12"/>
        <v>-4500</v>
      </c>
      <c r="N107" s="69">
        <f t="shared" si="13"/>
        <v>-0.7537688442211056</v>
      </c>
    </row>
    <row r="108" spans="1:14" ht="15.75">
      <c r="A108" s="64">
        <v>4</v>
      </c>
      <c r="B108" s="71">
        <v>43308</v>
      </c>
      <c r="C108" s="66" t="s">
        <v>62</v>
      </c>
      <c r="D108" s="66" t="s">
        <v>21</v>
      </c>
      <c r="E108" s="66" t="s">
        <v>66</v>
      </c>
      <c r="F108" s="67">
        <v>4230</v>
      </c>
      <c r="G108" s="67">
        <v>4190</v>
      </c>
      <c r="H108" s="67">
        <v>4255</v>
      </c>
      <c r="I108" s="67">
        <v>4280</v>
      </c>
      <c r="J108" s="67">
        <v>4300</v>
      </c>
      <c r="K108" s="67">
        <v>4280</v>
      </c>
      <c r="L108" s="66">
        <v>100</v>
      </c>
      <c r="M108" s="68">
        <f t="shared" si="12"/>
        <v>5000</v>
      </c>
      <c r="N108" s="69">
        <f t="shared" si="13"/>
        <v>1.182033096926714</v>
      </c>
    </row>
    <row r="109" spans="1:14" ht="15.75">
      <c r="A109" s="64">
        <v>5</v>
      </c>
      <c r="B109" s="71">
        <v>43308</v>
      </c>
      <c r="C109" s="66" t="s">
        <v>62</v>
      </c>
      <c r="D109" s="66" t="s">
        <v>21</v>
      </c>
      <c r="E109" s="66" t="s">
        <v>71</v>
      </c>
      <c r="F109" s="67">
        <v>4175</v>
      </c>
      <c r="G109" s="67">
        <v>4135</v>
      </c>
      <c r="H109" s="67">
        <v>4200</v>
      </c>
      <c r="I109" s="67">
        <v>4225</v>
      </c>
      <c r="J109" s="67">
        <v>4250</v>
      </c>
      <c r="K109" s="67">
        <v>4135</v>
      </c>
      <c r="L109" s="66">
        <v>100</v>
      </c>
      <c r="M109" s="68">
        <f t="shared" si="12"/>
        <v>-4000</v>
      </c>
      <c r="N109" s="69">
        <f t="shared" si="13"/>
        <v>-0.9580838323353293</v>
      </c>
    </row>
    <row r="110" spans="1:14" ht="15.75">
      <c r="A110" s="64">
        <v>6</v>
      </c>
      <c r="B110" s="71">
        <v>43308</v>
      </c>
      <c r="C110" s="66" t="s">
        <v>62</v>
      </c>
      <c r="D110" s="66" t="s">
        <v>21</v>
      </c>
      <c r="E110" s="66" t="s">
        <v>65</v>
      </c>
      <c r="F110" s="67">
        <v>9155</v>
      </c>
      <c r="G110" s="67">
        <v>9075</v>
      </c>
      <c r="H110" s="67">
        <v>9210</v>
      </c>
      <c r="I110" s="67">
        <v>9260</v>
      </c>
      <c r="J110" s="67">
        <v>9310</v>
      </c>
      <c r="K110" s="67">
        <v>9210</v>
      </c>
      <c r="L110" s="66">
        <v>50</v>
      </c>
      <c r="M110" s="68">
        <f t="shared" si="12"/>
        <v>2750</v>
      </c>
      <c r="N110" s="69">
        <f t="shared" si="13"/>
        <v>0.6007646095030038</v>
      </c>
    </row>
    <row r="111" spans="1:14" ht="15.75">
      <c r="A111" s="64">
        <v>7</v>
      </c>
      <c r="B111" s="71">
        <v>43307</v>
      </c>
      <c r="C111" s="66" t="s">
        <v>62</v>
      </c>
      <c r="D111" s="66" t="s">
        <v>21</v>
      </c>
      <c r="E111" s="66" t="s">
        <v>76</v>
      </c>
      <c r="F111" s="67">
        <v>4220</v>
      </c>
      <c r="G111" s="67">
        <v>4180</v>
      </c>
      <c r="H111" s="67">
        <v>4245</v>
      </c>
      <c r="I111" s="67">
        <v>4270</v>
      </c>
      <c r="J111" s="67">
        <v>4295</v>
      </c>
      <c r="K111" s="67">
        <v>4295</v>
      </c>
      <c r="L111" s="66">
        <v>100</v>
      </c>
      <c r="M111" s="68">
        <f t="shared" si="12"/>
        <v>7500</v>
      </c>
      <c r="N111" s="69">
        <f t="shared" si="13"/>
        <v>1.777251184834123</v>
      </c>
    </row>
    <row r="112" spans="1:14" ht="15.75">
      <c r="A112" s="64">
        <v>8</v>
      </c>
      <c r="B112" s="71">
        <v>43306</v>
      </c>
      <c r="C112" s="66" t="s">
        <v>62</v>
      </c>
      <c r="D112" s="66" t="s">
        <v>23</v>
      </c>
      <c r="E112" s="66" t="s">
        <v>66</v>
      </c>
      <c r="F112" s="67">
        <v>4155</v>
      </c>
      <c r="G112" s="67">
        <v>4190</v>
      </c>
      <c r="H112" s="67">
        <v>4130</v>
      </c>
      <c r="I112" s="67">
        <v>4105</v>
      </c>
      <c r="J112" s="67">
        <v>4080</v>
      </c>
      <c r="K112" s="67">
        <v>4105</v>
      </c>
      <c r="L112" s="66">
        <v>100</v>
      </c>
      <c r="M112" s="68">
        <f t="shared" si="12"/>
        <v>5000</v>
      </c>
      <c r="N112" s="69">
        <f t="shared" si="13"/>
        <v>1.203369434416366</v>
      </c>
    </row>
    <row r="113" spans="1:14" ht="15.75">
      <c r="A113" s="64">
        <v>9</v>
      </c>
      <c r="B113" s="71">
        <v>43306</v>
      </c>
      <c r="C113" s="66" t="s">
        <v>62</v>
      </c>
      <c r="D113" s="66" t="s">
        <v>23</v>
      </c>
      <c r="E113" s="66" t="s">
        <v>65</v>
      </c>
      <c r="F113" s="67">
        <v>8950</v>
      </c>
      <c r="G113" s="67">
        <v>9030</v>
      </c>
      <c r="H113" s="67">
        <v>8900</v>
      </c>
      <c r="I113" s="67">
        <v>8850</v>
      </c>
      <c r="J113" s="67">
        <v>8800</v>
      </c>
      <c r="K113" s="67">
        <v>8800</v>
      </c>
      <c r="L113" s="66">
        <v>50</v>
      </c>
      <c r="M113" s="68">
        <f t="shared" si="12"/>
        <v>7500</v>
      </c>
      <c r="N113" s="69">
        <f t="shared" si="13"/>
        <v>1.675977653631285</v>
      </c>
    </row>
    <row r="114" spans="1:14" ht="15.75">
      <c r="A114" s="64">
        <v>10</v>
      </c>
      <c r="B114" s="71">
        <v>43305</v>
      </c>
      <c r="C114" s="66" t="s">
        <v>62</v>
      </c>
      <c r="D114" s="66" t="s">
        <v>23</v>
      </c>
      <c r="E114" s="66" t="s">
        <v>70</v>
      </c>
      <c r="F114" s="67">
        <v>3328</v>
      </c>
      <c r="G114" s="67">
        <v>3370</v>
      </c>
      <c r="H114" s="67">
        <v>3300</v>
      </c>
      <c r="I114" s="67">
        <v>3225</v>
      </c>
      <c r="J114" s="67">
        <v>3250</v>
      </c>
      <c r="K114" s="67">
        <v>3370</v>
      </c>
      <c r="L114" s="66">
        <v>100</v>
      </c>
      <c r="M114" s="68">
        <f t="shared" si="12"/>
        <v>-4200</v>
      </c>
      <c r="N114" s="69">
        <f t="shared" si="13"/>
        <v>-1.2620192307692306</v>
      </c>
    </row>
    <row r="115" spans="1:14" ht="15.75">
      <c r="A115" s="64">
        <v>11</v>
      </c>
      <c r="B115" s="71">
        <v>43305</v>
      </c>
      <c r="C115" s="66" t="s">
        <v>62</v>
      </c>
      <c r="D115" s="66" t="s">
        <v>21</v>
      </c>
      <c r="E115" s="66" t="s">
        <v>69</v>
      </c>
      <c r="F115" s="67">
        <v>19650</v>
      </c>
      <c r="G115" s="67">
        <v>19500</v>
      </c>
      <c r="H115" s="67">
        <v>19750</v>
      </c>
      <c r="I115" s="67">
        <v>19850</v>
      </c>
      <c r="J115" s="67">
        <v>19950</v>
      </c>
      <c r="K115" s="67">
        <v>19850</v>
      </c>
      <c r="L115" s="66">
        <v>30</v>
      </c>
      <c r="M115" s="68">
        <f aca="true" t="shared" si="14" ref="M115:M120">IF(D115="BUY",(K115-F115)*(L115),(F115-K115)*(L115))</f>
        <v>6000</v>
      </c>
      <c r="N115" s="69">
        <f aca="true" t="shared" si="15" ref="N115:N120">M115/(L115)/F115%</f>
        <v>1.0178117048346056</v>
      </c>
    </row>
    <row r="116" spans="1:14" ht="15.75">
      <c r="A116" s="64">
        <v>12</v>
      </c>
      <c r="B116" s="71">
        <v>43304</v>
      </c>
      <c r="C116" s="66" t="s">
        <v>62</v>
      </c>
      <c r="D116" s="66" t="s">
        <v>21</v>
      </c>
      <c r="E116" s="66" t="s">
        <v>68</v>
      </c>
      <c r="F116" s="67">
        <v>7400</v>
      </c>
      <c r="G116" s="67">
        <v>7320</v>
      </c>
      <c r="H116" s="67">
        <v>7450</v>
      </c>
      <c r="I116" s="67">
        <v>7500</v>
      </c>
      <c r="J116" s="67">
        <v>7550</v>
      </c>
      <c r="K116" s="67">
        <v>7450</v>
      </c>
      <c r="L116" s="66">
        <v>50</v>
      </c>
      <c r="M116" s="68">
        <f t="shared" si="14"/>
        <v>2500</v>
      </c>
      <c r="N116" s="69">
        <f t="shared" si="15"/>
        <v>0.6756756756756757</v>
      </c>
    </row>
    <row r="117" spans="1:14" ht="15.75">
      <c r="A117" s="64">
        <v>13</v>
      </c>
      <c r="B117" s="71">
        <v>43304</v>
      </c>
      <c r="C117" s="66" t="s">
        <v>62</v>
      </c>
      <c r="D117" s="66" t="s">
        <v>21</v>
      </c>
      <c r="E117" s="66" t="s">
        <v>76</v>
      </c>
      <c r="F117" s="67">
        <v>4570</v>
      </c>
      <c r="G117" s="67">
        <v>4530</v>
      </c>
      <c r="H117" s="67">
        <v>4595</v>
      </c>
      <c r="I117" s="67">
        <v>4620</v>
      </c>
      <c r="J117" s="67">
        <v>4645</v>
      </c>
      <c r="K117" s="67">
        <v>4595</v>
      </c>
      <c r="L117" s="66">
        <v>100</v>
      </c>
      <c r="M117" s="68">
        <f t="shared" si="14"/>
        <v>2500</v>
      </c>
      <c r="N117" s="69">
        <f t="shared" si="15"/>
        <v>0.5470459518599562</v>
      </c>
    </row>
    <row r="118" spans="1:14" ht="15.75">
      <c r="A118" s="64">
        <v>14</v>
      </c>
      <c r="B118" s="71">
        <v>43301</v>
      </c>
      <c r="C118" s="66" t="s">
        <v>62</v>
      </c>
      <c r="D118" s="66" t="s">
        <v>21</v>
      </c>
      <c r="E118" s="66" t="s">
        <v>69</v>
      </c>
      <c r="F118" s="67">
        <v>18820</v>
      </c>
      <c r="G118" s="67">
        <v>18680</v>
      </c>
      <c r="H118" s="67">
        <v>18900</v>
      </c>
      <c r="I118" s="67">
        <v>18980</v>
      </c>
      <c r="J118" s="67">
        <v>19060</v>
      </c>
      <c r="K118" s="67">
        <v>19060</v>
      </c>
      <c r="L118" s="66">
        <v>30</v>
      </c>
      <c r="M118" s="68">
        <f t="shared" si="14"/>
        <v>7200</v>
      </c>
      <c r="N118" s="69">
        <f t="shared" si="15"/>
        <v>1.275239107332625</v>
      </c>
    </row>
    <row r="119" spans="1:14" ht="15.75">
      <c r="A119" s="64">
        <v>15</v>
      </c>
      <c r="B119" s="71">
        <v>43300</v>
      </c>
      <c r="C119" s="66" t="s">
        <v>62</v>
      </c>
      <c r="D119" s="66" t="s">
        <v>21</v>
      </c>
      <c r="E119" s="66" t="s">
        <v>65</v>
      </c>
      <c r="F119" s="67">
        <v>9190</v>
      </c>
      <c r="G119" s="67">
        <v>9120</v>
      </c>
      <c r="H119" s="67">
        <v>9160</v>
      </c>
      <c r="I119" s="67">
        <v>9210</v>
      </c>
      <c r="J119" s="67">
        <v>9260</v>
      </c>
      <c r="K119" s="67">
        <v>9120</v>
      </c>
      <c r="L119" s="66">
        <v>50</v>
      </c>
      <c r="M119" s="68">
        <f t="shared" si="14"/>
        <v>-3500</v>
      </c>
      <c r="N119" s="69">
        <f t="shared" si="15"/>
        <v>-0.7616974972796517</v>
      </c>
    </row>
    <row r="120" spans="1:14" ht="15.75">
      <c r="A120" s="64">
        <v>16</v>
      </c>
      <c r="B120" s="71">
        <v>43299</v>
      </c>
      <c r="C120" s="66" t="s">
        <v>62</v>
      </c>
      <c r="D120" s="66" t="s">
        <v>21</v>
      </c>
      <c r="E120" s="66" t="s">
        <v>65</v>
      </c>
      <c r="F120" s="67">
        <v>9010</v>
      </c>
      <c r="G120" s="67">
        <v>8920</v>
      </c>
      <c r="H120" s="67">
        <v>9060</v>
      </c>
      <c r="I120" s="67">
        <v>9110</v>
      </c>
      <c r="J120" s="67">
        <v>9160</v>
      </c>
      <c r="K120" s="67">
        <v>9110</v>
      </c>
      <c r="L120" s="66">
        <v>50</v>
      </c>
      <c r="M120" s="68">
        <f t="shared" si="14"/>
        <v>5000</v>
      </c>
      <c r="N120" s="69">
        <f t="shared" si="15"/>
        <v>1.109877913429523</v>
      </c>
    </row>
    <row r="121" spans="1:14" ht="15.75">
      <c r="A121" s="64">
        <v>17</v>
      </c>
      <c r="B121" s="71">
        <v>43299</v>
      </c>
      <c r="C121" s="66" t="s">
        <v>62</v>
      </c>
      <c r="D121" s="66" t="s">
        <v>21</v>
      </c>
      <c r="E121" s="66" t="s">
        <v>69</v>
      </c>
      <c r="F121" s="67">
        <v>18830</v>
      </c>
      <c r="G121" s="67">
        <v>18680</v>
      </c>
      <c r="H121" s="67">
        <v>18930</v>
      </c>
      <c r="I121" s="67">
        <v>19030</v>
      </c>
      <c r="J121" s="67">
        <v>19130</v>
      </c>
      <c r="K121" s="67">
        <v>18930</v>
      </c>
      <c r="L121" s="66">
        <v>30</v>
      </c>
      <c r="M121" s="68">
        <f>IF(D121="BUY",(K121-F121)*(L121),(F121-K121)*(L121))</f>
        <v>3000</v>
      </c>
      <c r="N121" s="69">
        <f aca="true" t="shared" si="16" ref="N121:N126">M121/(L121)/F121%</f>
        <v>0.5310674455655868</v>
      </c>
    </row>
    <row r="122" spans="1:14" ht="15.75">
      <c r="A122" s="64">
        <v>18</v>
      </c>
      <c r="B122" s="71">
        <v>43298</v>
      </c>
      <c r="C122" s="66" t="s">
        <v>62</v>
      </c>
      <c r="D122" s="66" t="s">
        <v>23</v>
      </c>
      <c r="E122" s="66" t="s">
        <v>76</v>
      </c>
      <c r="F122" s="67">
        <v>4455</v>
      </c>
      <c r="G122" s="67">
        <v>4495</v>
      </c>
      <c r="H122" s="67">
        <v>4430</v>
      </c>
      <c r="I122" s="67">
        <v>4405</v>
      </c>
      <c r="J122" s="67">
        <v>4380</v>
      </c>
      <c r="K122" s="67">
        <v>4495</v>
      </c>
      <c r="L122" s="66">
        <v>100</v>
      </c>
      <c r="M122" s="68">
        <f>IF(D122="BUY",(K122-F122)*(L122),(F122-K122)*(L122))</f>
        <v>-4000</v>
      </c>
      <c r="N122" s="69">
        <f t="shared" si="16"/>
        <v>-0.8978675645342312</v>
      </c>
    </row>
    <row r="123" spans="1:14" ht="15.75">
      <c r="A123" s="64">
        <v>19</v>
      </c>
      <c r="B123" s="71">
        <v>43298</v>
      </c>
      <c r="C123" s="66" t="s">
        <v>62</v>
      </c>
      <c r="D123" s="66" t="s">
        <v>21</v>
      </c>
      <c r="E123" s="66" t="s">
        <v>68</v>
      </c>
      <c r="F123" s="67">
        <v>7070</v>
      </c>
      <c r="G123" s="67">
        <v>6990</v>
      </c>
      <c r="H123" s="67">
        <v>7120</v>
      </c>
      <c r="I123" s="67">
        <v>7170</v>
      </c>
      <c r="J123" s="67">
        <v>7220</v>
      </c>
      <c r="K123" s="67">
        <v>7120</v>
      </c>
      <c r="L123" s="66">
        <v>50</v>
      </c>
      <c r="M123" s="68">
        <f>IF(D123="BUY",(K123-F123)*(L123),(F123-K123)*(L123))</f>
        <v>2500</v>
      </c>
      <c r="N123" s="69">
        <f t="shared" si="16"/>
        <v>0.7072135785007072</v>
      </c>
    </row>
    <row r="124" spans="1:14" ht="15.75">
      <c r="A124" s="64">
        <v>20</v>
      </c>
      <c r="B124" s="71">
        <v>43297</v>
      </c>
      <c r="C124" s="66" t="s">
        <v>62</v>
      </c>
      <c r="D124" s="66" t="s">
        <v>21</v>
      </c>
      <c r="E124" s="66" t="s">
        <v>69</v>
      </c>
      <c r="F124" s="67">
        <v>18690</v>
      </c>
      <c r="G124" s="67">
        <v>18540</v>
      </c>
      <c r="H124" s="67">
        <v>18780</v>
      </c>
      <c r="I124" s="67">
        <v>18870</v>
      </c>
      <c r="J124" s="67">
        <v>18960</v>
      </c>
      <c r="K124" s="67">
        <v>18960</v>
      </c>
      <c r="L124" s="66">
        <v>30</v>
      </c>
      <c r="M124" s="68">
        <f>IF(D124="BUY",(K124-F124)*(L124),(F124-K124)*(L124))</f>
        <v>8100</v>
      </c>
      <c r="N124" s="69">
        <f t="shared" si="16"/>
        <v>1.4446227929373996</v>
      </c>
    </row>
    <row r="125" spans="1:14" ht="15.75">
      <c r="A125" s="64">
        <v>21</v>
      </c>
      <c r="B125" s="71">
        <v>43294</v>
      </c>
      <c r="C125" s="66" t="s">
        <v>62</v>
      </c>
      <c r="D125" s="66" t="s">
        <v>23</v>
      </c>
      <c r="E125" s="66" t="s">
        <v>87</v>
      </c>
      <c r="F125" s="67">
        <v>747</v>
      </c>
      <c r="G125" s="67">
        <v>751</v>
      </c>
      <c r="H125" s="67">
        <v>744.5</v>
      </c>
      <c r="I125" s="67">
        <v>742</v>
      </c>
      <c r="J125" s="67">
        <v>739.5</v>
      </c>
      <c r="K125" s="67">
        <v>744.5</v>
      </c>
      <c r="L125" s="66">
        <v>1000</v>
      </c>
      <c r="M125" s="68">
        <f>IF(D125="BUY",(K125-F125)*(L125),(F125-K125)*(L125))</f>
        <v>2500</v>
      </c>
      <c r="N125" s="69">
        <f t="shared" si="16"/>
        <v>0.33467202141900937</v>
      </c>
    </row>
    <row r="126" spans="1:14" ht="15.75">
      <c r="A126" s="64">
        <v>22</v>
      </c>
      <c r="B126" s="71">
        <v>43294</v>
      </c>
      <c r="C126" s="66" t="s">
        <v>62</v>
      </c>
      <c r="D126" s="66" t="s">
        <v>23</v>
      </c>
      <c r="E126" s="66" t="s">
        <v>65</v>
      </c>
      <c r="F126" s="67">
        <v>8660</v>
      </c>
      <c r="G126" s="67">
        <v>8740</v>
      </c>
      <c r="H126" s="67">
        <v>8610</v>
      </c>
      <c r="I126" s="67">
        <v>8560</v>
      </c>
      <c r="J126" s="67">
        <v>8510</v>
      </c>
      <c r="K126" s="67">
        <v>8610</v>
      </c>
      <c r="L126" s="66">
        <v>50</v>
      </c>
      <c r="M126" s="68">
        <f aca="true" t="shared" si="17" ref="M126:M131">IF(D126="BUY",(K126-F126)*(L126),(F126-K126)*(L126))</f>
        <v>2500</v>
      </c>
      <c r="N126" s="69">
        <f t="shared" si="16"/>
        <v>0.5773672055427252</v>
      </c>
    </row>
    <row r="127" spans="1:14" ht="15.75">
      <c r="A127" s="64">
        <v>23</v>
      </c>
      <c r="B127" s="71">
        <v>43293</v>
      </c>
      <c r="C127" s="66" t="s">
        <v>62</v>
      </c>
      <c r="D127" s="66" t="s">
        <v>21</v>
      </c>
      <c r="E127" s="66" t="s">
        <v>76</v>
      </c>
      <c r="F127" s="67">
        <v>4600</v>
      </c>
      <c r="G127" s="67">
        <v>4560</v>
      </c>
      <c r="H127" s="67">
        <v>4525</v>
      </c>
      <c r="I127" s="67">
        <v>4650</v>
      </c>
      <c r="J127" s="67">
        <v>4675</v>
      </c>
      <c r="K127" s="67">
        <v>4560</v>
      </c>
      <c r="L127" s="66">
        <v>100</v>
      </c>
      <c r="M127" s="68">
        <f t="shared" si="17"/>
        <v>-4000</v>
      </c>
      <c r="N127" s="69">
        <f aca="true" t="shared" si="18" ref="N127:N139">M127/(L127)/F127%</f>
        <v>-0.8695652173913043</v>
      </c>
    </row>
    <row r="128" spans="1:14" ht="15.75">
      <c r="A128" s="64">
        <v>24</v>
      </c>
      <c r="B128" s="71">
        <v>43293</v>
      </c>
      <c r="C128" s="66" t="s">
        <v>62</v>
      </c>
      <c r="D128" s="66" t="s">
        <v>23</v>
      </c>
      <c r="E128" s="66" t="s">
        <v>87</v>
      </c>
      <c r="F128" s="67">
        <v>753.7</v>
      </c>
      <c r="G128" s="67">
        <v>758</v>
      </c>
      <c r="H128" s="67">
        <v>751</v>
      </c>
      <c r="I128" s="67">
        <v>748.5</v>
      </c>
      <c r="J128" s="67">
        <v>746</v>
      </c>
      <c r="K128" s="67">
        <v>751</v>
      </c>
      <c r="L128" s="66">
        <v>1000</v>
      </c>
      <c r="M128" s="68">
        <f t="shared" si="17"/>
        <v>2700.0000000000455</v>
      </c>
      <c r="N128" s="69">
        <f t="shared" si="18"/>
        <v>0.35823271858830374</v>
      </c>
    </row>
    <row r="129" spans="1:14" ht="15.75">
      <c r="A129" s="64">
        <v>25</v>
      </c>
      <c r="B129" s="71">
        <v>43292</v>
      </c>
      <c r="C129" s="66" t="s">
        <v>62</v>
      </c>
      <c r="D129" s="66" t="s">
        <v>23</v>
      </c>
      <c r="E129" s="66" t="s">
        <v>68</v>
      </c>
      <c r="F129" s="67">
        <v>7000</v>
      </c>
      <c r="G129" s="67">
        <v>7080</v>
      </c>
      <c r="H129" s="67">
        <v>6950</v>
      </c>
      <c r="I129" s="67">
        <v>6900</v>
      </c>
      <c r="J129" s="67">
        <v>6850</v>
      </c>
      <c r="K129" s="67">
        <v>6902</v>
      </c>
      <c r="L129" s="66">
        <v>50</v>
      </c>
      <c r="M129" s="68">
        <f t="shared" si="17"/>
        <v>4900</v>
      </c>
      <c r="N129" s="69">
        <f t="shared" si="18"/>
        <v>1.4</v>
      </c>
    </row>
    <row r="130" spans="1:14" ht="15.75">
      <c r="A130" s="64">
        <v>26</v>
      </c>
      <c r="B130" s="71">
        <v>43292</v>
      </c>
      <c r="C130" s="66" t="s">
        <v>62</v>
      </c>
      <c r="D130" s="66" t="s">
        <v>23</v>
      </c>
      <c r="E130" s="66" t="s">
        <v>65</v>
      </c>
      <c r="F130" s="67">
        <v>8625</v>
      </c>
      <c r="G130" s="67">
        <v>8705</v>
      </c>
      <c r="H130" s="67">
        <v>8575</v>
      </c>
      <c r="I130" s="67">
        <v>8525</v>
      </c>
      <c r="J130" s="67">
        <v>8475</v>
      </c>
      <c r="K130" s="67">
        <v>8575</v>
      </c>
      <c r="L130" s="66">
        <v>50</v>
      </c>
      <c r="M130" s="68">
        <f t="shared" si="17"/>
        <v>2500</v>
      </c>
      <c r="N130" s="69">
        <f t="shared" si="18"/>
        <v>0.5797101449275363</v>
      </c>
    </row>
    <row r="131" spans="1:14" ht="15.75">
      <c r="A131" s="64">
        <v>27</v>
      </c>
      <c r="B131" s="71">
        <v>43291</v>
      </c>
      <c r="C131" s="66" t="s">
        <v>62</v>
      </c>
      <c r="D131" s="66" t="s">
        <v>21</v>
      </c>
      <c r="E131" s="66" t="s">
        <v>71</v>
      </c>
      <c r="F131" s="67">
        <v>4160</v>
      </c>
      <c r="G131" s="67">
        <v>4120</v>
      </c>
      <c r="H131" s="67">
        <v>4185</v>
      </c>
      <c r="I131" s="67">
        <v>4210</v>
      </c>
      <c r="J131" s="67">
        <v>4235</v>
      </c>
      <c r="K131" s="67">
        <v>4120</v>
      </c>
      <c r="L131" s="66">
        <v>100</v>
      </c>
      <c r="M131" s="68">
        <f t="shared" si="17"/>
        <v>-4000</v>
      </c>
      <c r="N131" s="69">
        <f t="shared" si="18"/>
        <v>-0.9615384615384615</v>
      </c>
    </row>
    <row r="132" spans="1:14" ht="15.75">
      <c r="A132" s="64">
        <v>28</v>
      </c>
      <c r="B132" s="71">
        <v>43290</v>
      </c>
      <c r="C132" s="66" t="s">
        <v>62</v>
      </c>
      <c r="D132" s="66" t="s">
        <v>21</v>
      </c>
      <c r="E132" s="66" t="s">
        <v>76</v>
      </c>
      <c r="F132" s="67">
        <v>4500</v>
      </c>
      <c r="G132" s="67">
        <v>4460</v>
      </c>
      <c r="H132" s="67">
        <v>4525</v>
      </c>
      <c r="I132" s="67">
        <v>4550</v>
      </c>
      <c r="J132" s="67">
        <v>4575</v>
      </c>
      <c r="K132" s="67">
        <v>4525</v>
      </c>
      <c r="L132" s="66">
        <v>100</v>
      </c>
      <c r="M132" s="68">
        <f aca="true" t="shared" si="19" ref="M132:M139">IF(D132="BUY",(K132-F132)*(L132),(F132-K132)*(L132))</f>
        <v>2500</v>
      </c>
      <c r="N132" s="69">
        <f t="shared" si="18"/>
        <v>0.5555555555555556</v>
      </c>
    </row>
    <row r="133" spans="1:14" ht="15.75">
      <c r="A133" s="64">
        <v>29</v>
      </c>
      <c r="B133" s="71">
        <v>43290</v>
      </c>
      <c r="C133" s="66" t="s">
        <v>62</v>
      </c>
      <c r="D133" s="66" t="s">
        <v>21</v>
      </c>
      <c r="E133" s="66" t="s">
        <v>76</v>
      </c>
      <c r="F133" s="67">
        <v>4500</v>
      </c>
      <c r="G133" s="67">
        <v>4460</v>
      </c>
      <c r="H133" s="67">
        <v>4525</v>
      </c>
      <c r="I133" s="67">
        <v>4550</v>
      </c>
      <c r="J133" s="67">
        <v>4575</v>
      </c>
      <c r="K133" s="67">
        <v>4525</v>
      </c>
      <c r="L133" s="66">
        <v>100</v>
      </c>
      <c r="M133" s="68">
        <f t="shared" si="19"/>
        <v>2500</v>
      </c>
      <c r="N133" s="69">
        <f t="shared" si="18"/>
        <v>0.5555555555555556</v>
      </c>
    </row>
    <row r="134" spans="1:14" ht="15.75">
      <c r="A134" s="64">
        <v>30</v>
      </c>
      <c r="B134" s="71">
        <v>43287</v>
      </c>
      <c r="C134" s="66" t="s">
        <v>62</v>
      </c>
      <c r="D134" s="66" t="s">
        <v>21</v>
      </c>
      <c r="E134" s="66" t="s">
        <v>76</v>
      </c>
      <c r="F134" s="67">
        <v>4415</v>
      </c>
      <c r="G134" s="67">
        <v>4375</v>
      </c>
      <c r="H134" s="67">
        <v>4440</v>
      </c>
      <c r="I134" s="67">
        <v>4465</v>
      </c>
      <c r="J134" s="67">
        <v>4490</v>
      </c>
      <c r="K134" s="67">
        <v>4440</v>
      </c>
      <c r="L134" s="66">
        <v>100</v>
      </c>
      <c r="M134" s="68">
        <f t="shared" si="19"/>
        <v>2500</v>
      </c>
      <c r="N134" s="69">
        <f t="shared" si="18"/>
        <v>0.5662514156285391</v>
      </c>
    </row>
    <row r="135" spans="1:14" ht="15.75">
      <c r="A135" s="64">
        <v>31</v>
      </c>
      <c r="B135" s="71">
        <v>43286</v>
      </c>
      <c r="C135" s="66" t="s">
        <v>62</v>
      </c>
      <c r="D135" s="66" t="s">
        <v>21</v>
      </c>
      <c r="E135" s="66" t="s">
        <v>66</v>
      </c>
      <c r="F135" s="67">
        <v>3960</v>
      </c>
      <c r="G135" s="67">
        <v>3985</v>
      </c>
      <c r="H135" s="67">
        <v>3985</v>
      </c>
      <c r="I135" s="67">
        <v>4005</v>
      </c>
      <c r="J135" s="67">
        <v>4030</v>
      </c>
      <c r="K135" s="67">
        <v>4005</v>
      </c>
      <c r="L135" s="66">
        <v>100</v>
      </c>
      <c r="M135" s="68">
        <f t="shared" si="19"/>
        <v>4500</v>
      </c>
      <c r="N135" s="69">
        <f t="shared" si="18"/>
        <v>1.1363636363636362</v>
      </c>
    </row>
    <row r="136" spans="1:14" ht="15.75">
      <c r="A136" s="64">
        <v>32</v>
      </c>
      <c r="B136" s="71">
        <v>43285</v>
      </c>
      <c r="C136" s="66" t="s">
        <v>62</v>
      </c>
      <c r="D136" s="66" t="s">
        <v>21</v>
      </c>
      <c r="E136" s="66" t="s">
        <v>63</v>
      </c>
      <c r="F136" s="67">
        <v>3675</v>
      </c>
      <c r="G136" s="67">
        <v>3635</v>
      </c>
      <c r="H136" s="67">
        <v>3700</v>
      </c>
      <c r="I136" s="67">
        <v>3725</v>
      </c>
      <c r="J136" s="67">
        <v>3750</v>
      </c>
      <c r="K136" s="67">
        <v>3700</v>
      </c>
      <c r="L136" s="66">
        <v>100</v>
      </c>
      <c r="M136" s="68">
        <f t="shared" si="19"/>
        <v>2500</v>
      </c>
      <c r="N136" s="69">
        <f t="shared" si="18"/>
        <v>0.6802721088435374</v>
      </c>
    </row>
    <row r="137" spans="1:14" ht="15.75">
      <c r="A137" s="64">
        <v>33</v>
      </c>
      <c r="B137" s="71">
        <v>43285</v>
      </c>
      <c r="C137" s="66" t="s">
        <v>62</v>
      </c>
      <c r="D137" s="66" t="s">
        <v>21</v>
      </c>
      <c r="E137" s="66" t="s">
        <v>71</v>
      </c>
      <c r="F137" s="67">
        <v>4100</v>
      </c>
      <c r="G137" s="67">
        <v>4060</v>
      </c>
      <c r="H137" s="67">
        <v>4125</v>
      </c>
      <c r="I137" s="67">
        <v>4150</v>
      </c>
      <c r="J137" s="67">
        <v>4175</v>
      </c>
      <c r="K137" s="67">
        <v>4060</v>
      </c>
      <c r="L137" s="66">
        <v>100</v>
      </c>
      <c r="M137" s="68">
        <f t="shared" si="19"/>
        <v>-4000</v>
      </c>
      <c r="N137" s="69">
        <f t="shared" si="18"/>
        <v>-0.975609756097561</v>
      </c>
    </row>
    <row r="138" spans="1:14" ht="15.75">
      <c r="A138" s="64">
        <v>34</v>
      </c>
      <c r="B138" s="71">
        <v>43284</v>
      </c>
      <c r="C138" s="66" t="s">
        <v>62</v>
      </c>
      <c r="D138" s="66" t="s">
        <v>21</v>
      </c>
      <c r="E138" s="66" t="s">
        <v>63</v>
      </c>
      <c r="F138" s="67">
        <v>3600</v>
      </c>
      <c r="G138" s="67">
        <v>3560</v>
      </c>
      <c r="H138" s="67">
        <v>3625</v>
      </c>
      <c r="I138" s="67">
        <v>3650</v>
      </c>
      <c r="J138" s="67">
        <v>3675</v>
      </c>
      <c r="K138" s="67">
        <v>3625</v>
      </c>
      <c r="L138" s="66">
        <v>100</v>
      </c>
      <c r="M138" s="68">
        <f t="shared" si="19"/>
        <v>2500</v>
      </c>
      <c r="N138" s="69">
        <f t="shared" si="18"/>
        <v>0.6944444444444444</v>
      </c>
    </row>
    <row r="139" spans="1:14" ht="15.75">
      <c r="A139" s="64">
        <v>35</v>
      </c>
      <c r="B139" s="71">
        <v>43283</v>
      </c>
      <c r="C139" s="66" t="s">
        <v>62</v>
      </c>
      <c r="D139" s="66" t="s">
        <v>21</v>
      </c>
      <c r="E139" s="66" t="s">
        <v>71</v>
      </c>
      <c r="F139" s="67">
        <v>4070</v>
      </c>
      <c r="G139" s="67">
        <v>4030</v>
      </c>
      <c r="H139" s="67">
        <v>4095</v>
      </c>
      <c r="I139" s="67">
        <v>4120</v>
      </c>
      <c r="J139" s="67">
        <v>4145</v>
      </c>
      <c r="K139" s="67">
        <v>4095</v>
      </c>
      <c r="L139" s="66">
        <v>100</v>
      </c>
      <c r="M139" s="68">
        <f t="shared" si="19"/>
        <v>2500</v>
      </c>
      <c r="N139" s="69">
        <f t="shared" si="18"/>
        <v>0.6142506142506142</v>
      </c>
    </row>
    <row r="140" spans="1:14" ht="15.75">
      <c r="A140" s="9" t="s">
        <v>25</v>
      </c>
      <c r="B140" s="10"/>
      <c r="C140" s="11"/>
      <c r="D140" s="12"/>
      <c r="E140" s="13"/>
      <c r="F140" s="13"/>
      <c r="G140" s="14"/>
      <c r="H140" s="15"/>
      <c r="I140" s="15"/>
      <c r="J140" s="15"/>
      <c r="K140" s="16"/>
      <c r="M140" s="17"/>
      <c r="N140" s="1"/>
    </row>
    <row r="141" spans="1:13" ht="15.75">
      <c r="A141" s="9" t="s">
        <v>26</v>
      </c>
      <c r="B141" s="19"/>
      <c r="C141" s="11"/>
      <c r="D141" s="12"/>
      <c r="E141" s="13"/>
      <c r="F141" s="13"/>
      <c r="G141" s="14"/>
      <c r="H141" s="13"/>
      <c r="I141" s="13"/>
      <c r="J141" s="13"/>
      <c r="K141" s="16"/>
      <c r="L141" s="17"/>
      <c r="M141" s="1"/>
    </row>
    <row r="142" spans="1:13" ht="15.75">
      <c r="A142" s="9" t="s">
        <v>26</v>
      </c>
      <c r="B142" s="19"/>
      <c r="C142" s="20"/>
      <c r="D142" s="21"/>
      <c r="E142" s="22"/>
      <c r="F142" s="22"/>
      <c r="G142" s="23"/>
      <c r="H142" s="22"/>
      <c r="I142" s="22"/>
      <c r="J142" s="22"/>
      <c r="K142" s="22"/>
      <c r="L142" s="17"/>
      <c r="M142" s="1"/>
    </row>
    <row r="143" spans="1:13" ht="16.5" thickBot="1">
      <c r="A143" s="58"/>
      <c r="B143" s="59"/>
      <c r="C143" s="22"/>
      <c r="D143" s="22"/>
      <c r="E143" s="22"/>
      <c r="F143" s="25"/>
      <c r="G143" s="26"/>
      <c r="H143" s="27" t="s">
        <v>27</v>
      </c>
      <c r="I143" s="27"/>
      <c r="J143" s="25"/>
      <c r="K143" s="25"/>
      <c r="L143" s="17"/>
      <c r="M143" s="60"/>
    </row>
    <row r="144" spans="1:13" ht="15.75">
      <c r="A144" s="58"/>
      <c r="B144" s="59"/>
      <c r="C144" s="89" t="s">
        <v>28</v>
      </c>
      <c r="D144" s="89"/>
      <c r="E144" s="29">
        <v>35</v>
      </c>
      <c r="F144" s="30">
        <f>F145+F146+F147+F148+F149+F150</f>
        <v>100.00000000000001</v>
      </c>
      <c r="G144" s="31">
        <v>35</v>
      </c>
      <c r="H144" s="32">
        <f>G145/G144%</f>
        <v>77.14285714285715</v>
      </c>
      <c r="I144" s="32"/>
      <c r="J144" s="25"/>
      <c r="K144" s="25"/>
      <c r="L144" s="84"/>
      <c r="M144" s="17"/>
    </row>
    <row r="145" spans="1:11" ht="15.75">
      <c r="A145" s="58"/>
      <c r="B145" s="59"/>
      <c r="C145" s="86" t="s">
        <v>29</v>
      </c>
      <c r="D145" s="86"/>
      <c r="E145" s="33">
        <v>27</v>
      </c>
      <c r="F145" s="34">
        <f>(E145/E144)*100</f>
        <v>77.14285714285715</v>
      </c>
      <c r="G145" s="31">
        <v>27</v>
      </c>
      <c r="H145" s="28"/>
      <c r="I145" s="28"/>
      <c r="J145" s="25"/>
      <c r="K145" s="25"/>
    </row>
    <row r="146" spans="1:14" ht="15.75">
      <c r="A146" s="58"/>
      <c r="B146" s="59"/>
      <c r="C146" s="86" t="s">
        <v>31</v>
      </c>
      <c r="D146" s="86"/>
      <c r="E146" s="33">
        <v>0</v>
      </c>
      <c r="F146" s="34">
        <f>(E146/E144)*100</f>
        <v>0</v>
      </c>
      <c r="G146" s="36"/>
      <c r="H146" s="31"/>
      <c r="I146" s="31"/>
      <c r="J146" s="25"/>
      <c r="N146" s="1"/>
    </row>
    <row r="147" spans="1:12" ht="15.75">
      <c r="A147" s="58"/>
      <c r="B147" s="59"/>
      <c r="C147" s="86" t="s">
        <v>32</v>
      </c>
      <c r="D147" s="86"/>
      <c r="E147" s="33">
        <v>0</v>
      </c>
      <c r="F147" s="34">
        <f>(E147/E144)*100</f>
        <v>0</v>
      </c>
      <c r="G147" s="36"/>
      <c r="H147" s="31"/>
      <c r="I147" s="31"/>
      <c r="J147" s="25"/>
      <c r="K147" s="2"/>
      <c r="L147" s="84"/>
    </row>
    <row r="148" spans="1:14" ht="15.75">
      <c r="A148" s="58"/>
      <c r="B148" s="59"/>
      <c r="C148" s="86" t="s">
        <v>33</v>
      </c>
      <c r="D148" s="86"/>
      <c r="E148" s="33">
        <v>8</v>
      </c>
      <c r="F148" s="34">
        <f>(E148/E144)*100</f>
        <v>22.857142857142858</v>
      </c>
      <c r="G148" s="36"/>
      <c r="H148" s="22" t="s">
        <v>34</v>
      </c>
      <c r="I148" s="22"/>
      <c r="J148" s="25"/>
      <c r="K148" s="25"/>
      <c r="N148" s="1"/>
    </row>
    <row r="149" spans="1:11" ht="15.75">
      <c r="A149" s="58"/>
      <c r="B149" s="59"/>
      <c r="C149" s="86" t="s">
        <v>35</v>
      </c>
      <c r="D149" s="86"/>
      <c r="E149" s="33">
        <v>0</v>
      </c>
      <c r="F149" s="34">
        <f>(E149/E144)*100</f>
        <v>0</v>
      </c>
      <c r="G149" s="36"/>
      <c r="H149" s="22"/>
      <c r="I149" s="22"/>
      <c r="J149" s="25"/>
      <c r="K149" s="25"/>
    </row>
    <row r="150" spans="1:12" ht="16.5" thickBot="1">
      <c r="A150" s="58"/>
      <c r="B150" s="59"/>
      <c r="C150" s="87" t="s">
        <v>36</v>
      </c>
      <c r="D150" s="87"/>
      <c r="E150" s="38"/>
      <c r="F150" s="39">
        <f>(E150/E144)*100</f>
        <v>0</v>
      </c>
      <c r="G150" s="36"/>
      <c r="H150" s="22"/>
      <c r="I150" s="22"/>
      <c r="J150" s="25"/>
      <c r="K150" s="25"/>
      <c r="L150" s="84"/>
    </row>
    <row r="151" spans="1:12" ht="15.75">
      <c r="A151" s="41" t="s">
        <v>37</v>
      </c>
      <c r="B151" s="10"/>
      <c r="C151" s="11"/>
      <c r="D151" s="11"/>
      <c r="E151" s="13"/>
      <c r="F151" s="13"/>
      <c r="G151" s="42"/>
      <c r="H151" s="43"/>
      <c r="I151" s="43"/>
      <c r="J151" s="43"/>
      <c r="K151" s="13"/>
      <c r="L151" s="17"/>
    </row>
    <row r="152" spans="1:13" ht="15.75">
      <c r="A152" s="12" t="s">
        <v>38</v>
      </c>
      <c r="B152" s="10"/>
      <c r="C152" s="44"/>
      <c r="D152" s="45"/>
      <c r="E152" s="46"/>
      <c r="F152" s="43"/>
      <c r="G152" s="42"/>
      <c r="H152" s="43"/>
      <c r="I152" s="43"/>
      <c r="J152" s="43"/>
      <c r="K152" s="13"/>
      <c r="L152" s="17"/>
      <c r="M152" s="40"/>
    </row>
    <row r="153" spans="1:12" ht="15.75">
      <c r="A153" s="12" t="s">
        <v>39</v>
      </c>
      <c r="B153" s="10"/>
      <c r="C153" s="11"/>
      <c r="D153" s="45"/>
      <c r="E153" s="46"/>
      <c r="F153" s="43"/>
      <c r="G153" s="42"/>
      <c r="H153" s="47"/>
      <c r="I153" s="47"/>
      <c r="J153" s="47"/>
      <c r="K153" s="13"/>
      <c r="L153" s="17"/>
    </row>
    <row r="154" spans="1:12" ht="15.75">
      <c r="A154" s="12" t="s">
        <v>40</v>
      </c>
      <c r="B154" s="44"/>
      <c r="C154" s="11"/>
      <c r="D154" s="45"/>
      <c r="E154" s="46"/>
      <c r="F154" s="43"/>
      <c r="G154" s="48"/>
      <c r="H154" s="47"/>
      <c r="I154" s="47"/>
      <c r="J154" s="47"/>
      <c r="K154" s="13"/>
      <c r="L154" s="17"/>
    </row>
    <row r="155" spans="1:15" ht="15.75">
      <c r="A155" s="12" t="s">
        <v>41</v>
      </c>
      <c r="B155" s="35"/>
      <c r="C155" s="11"/>
      <c r="D155" s="49"/>
      <c r="E155" s="43"/>
      <c r="F155" s="43"/>
      <c r="G155" s="48"/>
      <c r="H155" s="47"/>
      <c r="I155" s="47"/>
      <c r="J155" s="47"/>
      <c r="K155" s="43"/>
      <c r="L155" s="17"/>
      <c r="M155" s="17"/>
      <c r="N155" s="17"/>
      <c r="O155" s="60"/>
    </row>
    <row r="157" spans="1:14" ht="15">
      <c r="A157" s="93" t="s">
        <v>0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</row>
    <row r="158" spans="1:14" ht="1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1:14" ht="1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</row>
    <row r="160" spans="1:14" ht="15.75">
      <c r="A160" s="94" t="s">
        <v>1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1:14" ht="15.75">
      <c r="A161" s="94" t="s">
        <v>2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1:14" ht="16.5" thickBot="1">
      <c r="A162" s="95" t="s">
        <v>3</v>
      </c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</row>
    <row r="163" spans="1:14" ht="15.75">
      <c r="A163" s="96" t="s">
        <v>90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1:14" ht="15.75">
      <c r="A164" s="96" t="s">
        <v>5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1:14" ht="15">
      <c r="A165" s="91" t="s">
        <v>6</v>
      </c>
      <c r="B165" s="88" t="s">
        <v>7</v>
      </c>
      <c r="C165" s="88" t="s">
        <v>8</v>
      </c>
      <c r="D165" s="91" t="s">
        <v>9</v>
      </c>
      <c r="E165" s="91" t="s">
        <v>10</v>
      </c>
      <c r="F165" s="88" t="s">
        <v>11</v>
      </c>
      <c r="G165" s="88" t="s">
        <v>12</v>
      </c>
      <c r="H165" s="88" t="s">
        <v>13</v>
      </c>
      <c r="I165" s="88" t="s">
        <v>14</v>
      </c>
      <c r="J165" s="88" t="s">
        <v>15</v>
      </c>
      <c r="K165" s="90" t="s">
        <v>16</v>
      </c>
      <c r="L165" s="88" t="s">
        <v>17</v>
      </c>
      <c r="M165" s="88" t="s">
        <v>18</v>
      </c>
      <c r="N165" s="88" t="s">
        <v>19</v>
      </c>
    </row>
    <row r="166" spans="1:14" ht="15">
      <c r="A166" s="92"/>
      <c r="B166" s="102"/>
      <c r="C166" s="102"/>
      <c r="D166" s="92"/>
      <c r="E166" s="92"/>
      <c r="F166" s="102"/>
      <c r="G166" s="102"/>
      <c r="H166" s="102"/>
      <c r="I166" s="102"/>
      <c r="J166" s="102"/>
      <c r="K166" s="103"/>
      <c r="L166" s="102"/>
      <c r="M166" s="102"/>
      <c r="N166" s="102"/>
    </row>
    <row r="167" spans="1:14" ht="15.75">
      <c r="A167" s="64">
        <v>1</v>
      </c>
      <c r="B167" s="71">
        <v>43280</v>
      </c>
      <c r="C167" s="66" t="s">
        <v>62</v>
      </c>
      <c r="D167" s="66" t="s">
        <v>21</v>
      </c>
      <c r="E167" s="66" t="s">
        <v>70</v>
      </c>
      <c r="F167" s="67">
        <v>3550</v>
      </c>
      <c r="G167" s="67">
        <v>3410</v>
      </c>
      <c r="H167" s="67">
        <v>3575</v>
      </c>
      <c r="I167" s="67">
        <v>3600</v>
      </c>
      <c r="J167" s="67">
        <v>3625</v>
      </c>
      <c r="K167" s="67">
        <v>3575</v>
      </c>
      <c r="L167" s="66">
        <v>100</v>
      </c>
      <c r="M167" s="68">
        <f>IF(D167="BUY",(K167-F167)*(L167),(F167-K167)*(L167))</f>
        <v>2500</v>
      </c>
      <c r="N167" s="69">
        <f>M167/(L167)/F167%</f>
        <v>0.704225352112676</v>
      </c>
    </row>
    <row r="168" spans="1:14" ht="15.75">
      <c r="A168" s="64">
        <v>2</v>
      </c>
      <c r="B168" s="71">
        <v>43280</v>
      </c>
      <c r="C168" s="66" t="s">
        <v>62</v>
      </c>
      <c r="D168" s="66" t="s">
        <v>21</v>
      </c>
      <c r="E168" s="66" t="s">
        <v>76</v>
      </c>
      <c r="F168" s="67">
        <v>4215</v>
      </c>
      <c r="G168" s="67">
        <v>4180</v>
      </c>
      <c r="H168" s="67">
        <v>4240</v>
      </c>
      <c r="I168" s="67">
        <v>4265</v>
      </c>
      <c r="J168" s="67">
        <v>4290</v>
      </c>
      <c r="K168" s="67">
        <v>4240</v>
      </c>
      <c r="L168" s="66">
        <v>100</v>
      </c>
      <c r="M168" s="68">
        <f>IF(D168="BUY",(K168-F168)*(L168),(F168-K168)*(L168))</f>
        <v>2500</v>
      </c>
      <c r="N168" s="69">
        <f>M168/(L168)/F168%</f>
        <v>0.5931198102016607</v>
      </c>
    </row>
    <row r="169" spans="1:14" ht="15.75">
      <c r="A169" s="64">
        <v>3</v>
      </c>
      <c r="B169" s="71">
        <v>43278</v>
      </c>
      <c r="C169" s="66" t="s">
        <v>62</v>
      </c>
      <c r="D169" s="66" t="s">
        <v>21</v>
      </c>
      <c r="E169" s="66" t="s">
        <v>70</v>
      </c>
      <c r="F169" s="67">
        <v>3480</v>
      </c>
      <c r="G169" s="67">
        <v>3440</v>
      </c>
      <c r="H169" s="67">
        <v>3505</v>
      </c>
      <c r="I169" s="67">
        <v>3530</v>
      </c>
      <c r="J169" s="67">
        <v>3555</v>
      </c>
      <c r="K169" s="67">
        <v>3505</v>
      </c>
      <c r="L169" s="66">
        <v>100</v>
      </c>
      <c r="M169" s="68">
        <f aca="true" t="shared" si="20" ref="M169:M177">IF(D169="BUY",(K169-F169)*(L169),(F169-K169)*(L169))</f>
        <v>2500</v>
      </c>
      <c r="N169" s="69">
        <f aca="true" t="shared" si="21" ref="N169:N177">M169/(L169)/F169%</f>
        <v>0.7183908045977012</v>
      </c>
    </row>
    <row r="170" spans="1:14" ht="15.75">
      <c r="A170" s="64">
        <v>4</v>
      </c>
      <c r="B170" s="71">
        <v>43278</v>
      </c>
      <c r="C170" s="66" t="s">
        <v>62</v>
      </c>
      <c r="D170" s="66" t="s">
        <v>21</v>
      </c>
      <c r="E170" s="66" t="s">
        <v>71</v>
      </c>
      <c r="F170" s="67">
        <v>3970</v>
      </c>
      <c r="G170" s="67">
        <v>3930</v>
      </c>
      <c r="H170" s="67">
        <v>3995</v>
      </c>
      <c r="I170" s="67">
        <v>4020</v>
      </c>
      <c r="J170" s="67">
        <v>4045</v>
      </c>
      <c r="K170" s="67">
        <v>3995</v>
      </c>
      <c r="L170" s="66">
        <v>100</v>
      </c>
      <c r="M170" s="68">
        <f t="shared" si="20"/>
        <v>2500</v>
      </c>
      <c r="N170" s="69">
        <f t="shared" si="21"/>
        <v>0.6297229219143576</v>
      </c>
    </row>
    <row r="171" spans="1:14" ht="15.75">
      <c r="A171" s="64">
        <v>5</v>
      </c>
      <c r="B171" s="71">
        <v>43278</v>
      </c>
      <c r="C171" s="66" t="s">
        <v>62</v>
      </c>
      <c r="D171" s="66" t="s">
        <v>21</v>
      </c>
      <c r="E171" s="66" t="s">
        <v>66</v>
      </c>
      <c r="F171" s="67">
        <v>3690</v>
      </c>
      <c r="G171" s="67">
        <v>3650</v>
      </c>
      <c r="H171" s="67">
        <v>3715</v>
      </c>
      <c r="I171" s="67">
        <v>3740</v>
      </c>
      <c r="J171" s="67">
        <v>3765</v>
      </c>
      <c r="K171" s="67">
        <v>3740</v>
      </c>
      <c r="L171" s="66">
        <v>100</v>
      </c>
      <c r="M171" s="68">
        <f t="shared" si="20"/>
        <v>5000</v>
      </c>
      <c r="N171" s="69">
        <f t="shared" si="21"/>
        <v>1.3550135501355014</v>
      </c>
    </row>
    <row r="172" spans="1:14" ht="15.75">
      <c r="A172" s="64">
        <v>6</v>
      </c>
      <c r="B172" s="71">
        <v>43271</v>
      </c>
      <c r="C172" s="66" t="s">
        <v>62</v>
      </c>
      <c r="D172" s="66" t="s">
        <v>23</v>
      </c>
      <c r="E172" s="66" t="s">
        <v>63</v>
      </c>
      <c r="F172" s="67">
        <v>3440</v>
      </c>
      <c r="G172" s="67">
        <v>3480</v>
      </c>
      <c r="H172" s="67">
        <v>3415</v>
      </c>
      <c r="I172" s="67">
        <v>3390</v>
      </c>
      <c r="J172" s="67">
        <v>3365</v>
      </c>
      <c r="K172" s="67">
        <v>3480</v>
      </c>
      <c r="L172" s="66">
        <v>100</v>
      </c>
      <c r="M172" s="68">
        <f t="shared" si="20"/>
        <v>-4000</v>
      </c>
      <c r="N172" s="69">
        <f t="shared" si="21"/>
        <v>-1.1627906976744187</v>
      </c>
    </row>
    <row r="173" spans="1:14" ht="15.75">
      <c r="A173" s="64">
        <v>7</v>
      </c>
      <c r="B173" s="71">
        <v>43271</v>
      </c>
      <c r="C173" s="66" t="s">
        <v>62</v>
      </c>
      <c r="D173" s="66" t="s">
        <v>21</v>
      </c>
      <c r="E173" s="66" t="s">
        <v>70</v>
      </c>
      <c r="F173" s="67">
        <v>3490</v>
      </c>
      <c r="G173" s="67">
        <v>3450</v>
      </c>
      <c r="H173" s="67">
        <v>3515</v>
      </c>
      <c r="I173" s="67">
        <v>3540</v>
      </c>
      <c r="J173" s="67">
        <v>3565</v>
      </c>
      <c r="K173" s="67">
        <v>3450</v>
      </c>
      <c r="L173" s="66">
        <v>100</v>
      </c>
      <c r="M173" s="68">
        <f t="shared" si="20"/>
        <v>-4000</v>
      </c>
      <c r="N173" s="69">
        <f t="shared" si="21"/>
        <v>-1.1461318051575933</v>
      </c>
    </row>
    <row r="174" spans="1:14" ht="15.75">
      <c r="A174" s="64">
        <v>8</v>
      </c>
      <c r="B174" s="71">
        <v>43270</v>
      </c>
      <c r="C174" s="66" t="s">
        <v>62</v>
      </c>
      <c r="D174" s="66" t="s">
        <v>23</v>
      </c>
      <c r="E174" s="66" t="s">
        <v>71</v>
      </c>
      <c r="F174" s="67">
        <v>3970</v>
      </c>
      <c r="G174" s="67">
        <v>4010</v>
      </c>
      <c r="H174" s="67">
        <v>3945</v>
      </c>
      <c r="I174" s="67">
        <v>3920</v>
      </c>
      <c r="J174" s="67">
        <v>3900</v>
      </c>
      <c r="K174" s="67">
        <v>3900</v>
      </c>
      <c r="L174" s="66">
        <v>100</v>
      </c>
      <c r="M174" s="68">
        <f t="shared" si="20"/>
        <v>7000</v>
      </c>
      <c r="N174" s="69">
        <f t="shared" si="21"/>
        <v>1.7632241813602014</v>
      </c>
    </row>
    <row r="175" spans="1:14" ht="15.75">
      <c r="A175" s="64">
        <v>9</v>
      </c>
      <c r="B175" s="71">
        <v>43269</v>
      </c>
      <c r="C175" s="66" t="s">
        <v>62</v>
      </c>
      <c r="D175" s="66" t="s">
        <v>21</v>
      </c>
      <c r="E175" s="66" t="s">
        <v>63</v>
      </c>
      <c r="F175" s="67">
        <v>3500</v>
      </c>
      <c r="G175" s="67">
        <v>3465</v>
      </c>
      <c r="H175" s="67">
        <v>3525</v>
      </c>
      <c r="I175" s="67">
        <v>3550</v>
      </c>
      <c r="J175" s="67">
        <v>3575</v>
      </c>
      <c r="K175" s="67">
        <v>3525</v>
      </c>
      <c r="L175" s="66">
        <v>100</v>
      </c>
      <c r="M175" s="68">
        <f t="shared" si="20"/>
        <v>2500</v>
      </c>
      <c r="N175" s="69">
        <f t="shared" si="21"/>
        <v>0.7142857142857143</v>
      </c>
    </row>
    <row r="176" spans="1:14" ht="15.75">
      <c r="A176" s="64">
        <v>10</v>
      </c>
      <c r="B176" s="71">
        <v>43269</v>
      </c>
      <c r="C176" s="66" t="s">
        <v>62</v>
      </c>
      <c r="D176" s="66" t="s">
        <v>23</v>
      </c>
      <c r="E176" s="66" t="s">
        <v>65</v>
      </c>
      <c r="F176" s="67">
        <v>7580</v>
      </c>
      <c r="G176" s="67">
        <v>7660</v>
      </c>
      <c r="H176" s="67">
        <v>7530</v>
      </c>
      <c r="I176" s="67">
        <v>7480</v>
      </c>
      <c r="J176" s="67">
        <v>7430</v>
      </c>
      <c r="K176" s="67">
        <v>7530</v>
      </c>
      <c r="L176" s="66">
        <v>50</v>
      </c>
      <c r="M176" s="68">
        <f t="shared" si="20"/>
        <v>2500</v>
      </c>
      <c r="N176" s="69">
        <f t="shared" si="21"/>
        <v>0.6596306068601583</v>
      </c>
    </row>
    <row r="177" spans="1:14" ht="15.75">
      <c r="A177" s="64">
        <v>11</v>
      </c>
      <c r="B177" s="71">
        <v>43266</v>
      </c>
      <c r="C177" s="66" t="s">
        <v>62</v>
      </c>
      <c r="D177" s="66" t="s">
        <v>21</v>
      </c>
      <c r="E177" s="66" t="s">
        <v>63</v>
      </c>
      <c r="F177" s="67">
        <v>3435</v>
      </c>
      <c r="G177" s="67">
        <v>3395</v>
      </c>
      <c r="H177" s="67">
        <v>3460</v>
      </c>
      <c r="I177" s="67">
        <v>3485</v>
      </c>
      <c r="J177" s="67">
        <v>3500</v>
      </c>
      <c r="K177" s="67">
        <v>3460</v>
      </c>
      <c r="L177" s="66">
        <v>100</v>
      </c>
      <c r="M177" s="68">
        <f t="shared" si="20"/>
        <v>2500</v>
      </c>
      <c r="N177" s="69">
        <f t="shared" si="21"/>
        <v>0.727802037845706</v>
      </c>
    </row>
    <row r="178" spans="1:14" ht="15.75">
      <c r="A178" s="64">
        <v>12</v>
      </c>
      <c r="B178" s="71">
        <v>43265</v>
      </c>
      <c r="C178" s="66" t="s">
        <v>62</v>
      </c>
      <c r="D178" s="66" t="s">
        <v>21</v>
      </c>
      <c r="E178" s="66" t="s">
        <v>71</v>
      </c>
      <c r="F178" s="67">
        <v>3995</v>
      </c>
      <c r="G178" s="67">
        <v>3960</v>
      </c>
      <c r="H178" s="67">
        <v>4020</v>
      </c>
      <c r="I178" s="67">
        <v>4045</v>
      </c>
      <c r="J178" s="67">
        <v>4070</v>
      </c>
      <c r="K178" s="67">
        <v>4020</v>
      </c>
      <c r="L178" s="66">
        <v>100</v>
      </c>
      <c r="M178" s="68">
        <f aca="true" t="shared" si="22" ref="M178:M184">IF(D178="BUY",(K178-F178)*(L178),(F178-K178)*(L178))</f>
        <v>2500</v>
      </c>
      <c r="N178" s="69">
        <f aca="true" t="shared" si="23" ref="N178:N184">M178/(L178)/F178%</f>
        <v>0.6257822277847309</v>
      </c>
    </row>
    <row r="179" spans="1:14" ht="15.75">
      <c r="A179" s="64">
        <v>13</v>
      </c>
      <c r="B179" s="71">
        <v>43264</v>
      </c>
      <c r="C179" s="66" t="s">
        <v>62</v>
      </c>
      <c r="D179" s="66" t="s">
        <v>21</v>
      </c>
      <c r="E179" s="66" t="s">
        <v>65</v>
      </c>
      <c r="F179" s="67">
        <v>7650</v>
      </c>
      <c r="G179" s="67">
        <v>7570</v>
      </c>
      <c r="H179" s="67">
        <v>7700</v>
      </c>
      <c r="I179" s="67">
        <v>7750</v>
      </c>
      <c r="J179" s="67">
        <v>7800</v>
      </c>
      <c r="K179" s="67">
        <v>7700</v>
      </c>
      <c r="L179" s="66">
        <v>50</v>
      </c>
      <c r="M179" s="68">
        <f t="shared" si="22"/>
        <v>2500</v>
      </c>
      <c r="N179" s="69">
        <f t="shared" si="23"/>
        <v>0.6535947712418301</v>
      </c>
    </row>
    <row r="180" spans="1:14" ht="15.75">
      <c r="A180" s="64">
        <v>14</v>
      </c>
      <c r="B180" s="71">
        <v>43263</v>
      </c>
      <c r="C180" s="66" t="s">
        <v>62</v>
      </c>
      <c r="D180" s="66" t="s">
        <v>23</v>
      </c>
      <c r="E180" s="66" t="s">
        <v>70</v>
      </c>
      <c r="F180" s="67">
        <v>3415</v>
      </c>
      <c r="G180" s="67">
        <v>3450</v>
      </c>
      <c r="H180" s="67">
        <v>3390</v>
      </c>
      <c r="I180" s="67">
        <v>3365</v>
      </c>
      <c r="J180" s="67">
        <v>3340</v>
      </c>
      <c r="K180" s="67">
        <v>3365</v>
      </c>
      <c r="L180" s="66">
        <v>100</v>
      </c>
      <c r="M180" s="68">
        <f t="shared" si="22"/>
        <v>5000</v>
      </c>
      <c r="N180" s="69">
        <f t="shared" si="23"/>
        <v>1.4641288433382138</v>
      </c>
    </row>
    <row r="181" spans="1:14" ht="15.75">
      <c r="A181" s="64">
        <v>15</v>
      </c>
      <c r="B181" s="71">
        <v>43262</v>
      </c>
      <c r="C181" s="66" t="s">
        <v>62</v>
      </c>
      <c r="D181" s="66" t="s">
        <v>23</v>
      </c>
      <c r="E181" s="66" t="s">
        <v>63</v>
      </c>
      <c r="F181" s="67">
        <v>3405</v>
      </c>
      <c r="G181" s="67">
        <v>3450</v>
      </c>
      <c r="H181" s="67">
        <v>3380</v>
      </c>
      <c r="I181" s="67">
        <v>3355</v>
      </c>
      <c r="J181" s="67">
        <v>3330</v>
      </c>
      <c r="K181" s="67">
        <v>3380</v>
      </c>
      <c r="L181" s="66">
        <v>100</v>
      </c>
      <c r="M181" s="68">
        <f t="shared" si="22"/>
        <v>2500</v>
      </c>
      <c r="N181" s="69">
        <f t="shared" si="23"/>
        <v>0.7342143906020558</v>
      </c>
    </row>
    <row r="182" spans="1:14" ht="15.75">
      <c r="A182" s="64">
        <v>16</v>
      </c>
      <c r="B182" s="71">
        <v>43259</v>
      </c>
      <c r="C182" s="66" t="s">
        <v>62</v>
      </c>
      <c r="D182" s="66" t="s">
        <v>23</v>
      </c>
      <c r="E182" s="66" t="s">
        <v>63</v>
      </c>
      <c r="F182" s="67">
        <v>3460</v>
      </c>
      <c r="G182" s="67">
        <v>3500</v>
      </c>
      <c r="H182" s="67">
        <v>3435</v>
      </c>
      <c r="I182" s="67">
        <v>3410</v>
      </c>
      <c r="J182" s="67">
        <v>3385</v>
      </c>
      <c r="K182" s="67">
        <v>3410</v>
      </c>
      <c r="L182" s="66">
        <v>100</v>
      </c>
      <c r="M182" s="68">
        <f t="shared" si="22"/>
        <v>5000</v>
      </c>
      <c r="N182" s="69">
        <f t="shared" si="23"/>
        <v>1.445086705202312</v>
      </c>
    </row>
    <row r="183" spans="1:14" ht="15.75">
      <c r="A183" s="64">
        <v>17</v>
      </c>
      <c r="B183" s="71">
        <v>43259</v>
      </c>
      <c r="C183" s="66" t="s">
        <v>62</v>
      </c>
      <c r="D183" s="66" t="s">
        <v>21</v>
      </c>
      <c r="E183" s="66" t="s">
        <v>65</v>
      </c>
      <c r="F183" s="67">
        <v>7530</v>
      </c>
      <c r="G183" s="67">
        <v>7450</v>
      </c>
      <c r="H183" s="67">
        <v>7580</v>
      </c>
      <c r="I183" s="67">
        <v>7630</v>
      </c>
      <c r="J183" s="67">
        <v>7680</v>
      </c>
      <c r="K183" s="67">
        <v>7630</v>
      </c>
      <c r="L183" s="66">
        <v>50</v>
      </c>
      <c r="M183" s="68">
        <f t="shared" si="22"/>
        <v>5000</v>
      </c>
      <c r="N183" s="69">
        <f t="shared" si="23"/>
        <v>1.3280212483399736</v>
      </c>
    </row>
    <row r="184" spans="1:14" ht="15.75">
      <c r="A184" s="64">
        <v>18</v>
      </c>
      <c r="B184" s="71">
        <v>43257</v>
      </c>
      <c r="C184" s="66" t="s">
        <v>62</v>
      </c>
      <c r="D184" s="66" t="s">
        <v>21</v>
      </c>
      <c r="E184" s="66" t="s">
        <v>91</v>
      </c>
      <c r="F184" s="67">
        <v>1460</v>
      </c>
      <c r="G184" s="67">
        <v>1420</v>
      </c>
      <c r="H184" s="67">
        <v>1485</v>
      </c>
      <c r="I184" s="67">
        <v>1510</v>
      </c>
      <c r="J184" s="67">
        <v>1435</v>
      </c>
      <c r="K184" s="67">
        <v>1482</v>
      </c>
      <c r="L184" s="66">
        <v>100</v>
      </c>
      <c r="M184" s="68">
        <f t="shared" si="22"/>
        <v>2200</v>
      </c>
      <c r="N184" s="69">
        <f t="shared" si="23"/>
        <v>1.5068493150684932</v>
      </c>
    </row>
    <row r="185" spans="1:14" ht="15.75">
      <c r="A185" s="64">
        <v>19</v>
      </c>
      <c r="B185" s="71">
        <v>43256</v>
      </c>
      <c r="C185" s="66" t="s">
        <v>62</v>
      </c>
      <c r="D185" s="66" t="s">
        <v>21</v>
      </c>
      <c r="E185" s="66" t="s">
        <v>71</v>
      </c>
      <c r="F185" s="67">
        <v>4025</v>
      </c>
      <c r="G185" s="67">
        <v>3994</v>
      </c>
      <c r="H185" s="67">
        <v>4050</v>
      </c>
      <c r="I185" s="67">
        <v>4075</v>
      </c>
      <c r="J185" s="67">
        <v>4100</v>
      </c>
      <c r="K185" s="67">
        <v>4075</v>
      </c>
      <c r="L185" s="66">
        <v>100</v>
      </c>
      <c r="M185" s="68">
        <f aca="true" t="shared" si="24" ref="M185:M190">IF(D185="BUY",(K185-F185)*(L185),(F185-K185)*(L185))</f>
        <v>5000</v>
      </c>
      <c r="N185" s="69">
        <f aca="true" t="shared" si="25" ref="N185:N190">M185/(L185)/F185%</f>
        <v>1.2422360248447204</v>
      </c>
    </row>
    <row r="186" spans="1:14" ht="15.75">
      <c r="A186" s="64">
        <v>20</v>
      </c>
      <c r="B186" s="71">
        <v>43255</v>
      </c>
      <c r="C186" s="66" t="s">
        <v>62</v>
      </c>
      <c r="D186" s="66" t="s">
        <v>23</v>
      </c>
      <c r="E186" s="66" t="s">
        <v>70</v>
      </c>
      <c r="F186" s="67">
        <v>3530</v>
      </c>
      <c r="G186" s="67">
        <v>3570</v>
      </c>
      <c r="H186" s="67">
        <v>3505</v>
      </c>
      <c r="I186" s="67">
        <v>3480</v>
      </c>
      <c r="J186" s="67">
        <v>3455</v>
      </c>
      <c r="K186" s="67">
        <v>3480</v>
      </c>
      <c r="L186" s="66">
        <v>100</v>
      </c>
      <c r="M186" s="68">
        <f t="shared" si="24"/>
        <v>5000</v>
      </c>
      <c r="N186" s="69">
        <f t="shared" si="25"/>
        <v>1.41643059490085</v>
      </c>
    </row>
    <row r="187" spans="1:14" ht="15.75">
      <c r="A187" s="64">
        <v>21</v>
      </c>
      <c r="B187" s="71">
        <v>43255</v>
      </c>
      <c r="C187" s="66" t="s">
        <v>62</v>
      </c>
      <c r="D187" s="66" t="s">
        <v>23</v>
      </c>
      <c r="E187" s="66" t="s">
        <v>87</v>
      </c>
      <c r="F187" s="67">
        <v>763</v>
      </c>
      <c r="G187" s="67">
        <v>767.5</v>
      </c>
      <c r="H187" s="67">
        <v>760.5</v>
      </c>
      <c r="I187" s="67">
        <v>758</v>
      </c>
      <c r="J187" s="67">
        <v>755.5</v>
      </c>
      <c r="K187" s="67">
        <v>760.5</v>
      </c>
      <c r="L187" s="66">
        <v>1000</v>
      </c>
      <c r="M187" s="68">
        <f t="shared" si="24"/>
        <v>2500</v>
      </c>
      <c r="N187" s="69">
        <f t="shared" si="25"/>
        <v>0.32765399737876805</v>
      </c>
    </row>
    <row r="188" spans="1:14" ht="15.75">
      <c r="A188" s="64">
        <v>22</v>
      </c>
      <c r="B188" s="71">
        <v>43255</v>
      </c>
      <c r="C188" s="66" t="s">
        <v>62</v>
      </c>
      <c r="D188" s="66" t="s">
        <v>21</v>
      </c>
      <c r="E188" s="66" t="s">
        <v>76</v>
      </c>
      <c r="F188" s="67">
        <v>4030</v>
      </c>
      <c r="G188" s="67">
        <v>3990</v>
      </c>
      <c r="H188" s="67">
        <v>4055</v>
      </c>
      <c r="I188" s="67">
        <v>4080</v>
      </c>
      <c r="J188" s="67">
        <v>4105</v>
      </c>
      <c r="K188" s="67">
        <v>4055</v>
      </c>
      <c r="L188" s="66">
        <v>100</v>
      </c>
      <c r="M188" s="68">
        <f t="shared" si="24"/>
        <v>2500</v>
      </c>
      <c r="N188" s="69">
        <f t="shared" si="25"/>
        <v>0.620347394540943</v>
      </c>
    </row>
    <row r="189" spans="1:14" ht="15.75">
      <c r="A189" s="64">
        <v>23</v>
      </c>
      <c r="B189" s="71">
        <v>43252</v>
      </c>
      <c r="C189" s="66" t="s">
        <v>62</v>
      </c>
      <c r="D189" s="66" t="s">
        <v>21</v>
      </c>
      <c r="E189" s="66" t="s">
        <v>71</v>
      </c>
      <c r="F189" s="67">
        <v>3995</v>
      </c>
      <c r="G189" s="67">
        <v>3960</v>
      </c>
      <c r="H189" s="67">
        <v>4020</v>
      </c>
      <c r="I189" s="67">
        <v>4045</v>
      </c>
      <c r="J189" s="67">
        <v>4070</v>
      </c>
      <c r="K189" s="67">
        <v>4020</v>
      </c>
      <c r="L189" s="66">
        <v>100</v>
      </c>
      <c r="M189" s="68">
        <f t="shared" si="24"/>
        <v>2500</v>
      </c>
      <c r="N189" s="69">
        <f t="shared" si="25"/>
        <v>0.6257822277847309</v>
      </c>
    </row>
    <row r="190" spans="1:14" ht="15.75">
      <c r="A190" s="64">
        <v>24</v>
      </c>
      <c r="B190" s="71">
        <v>43252</v>
      </c>
      <c r="C190" s="66" t="s">
        <v>62</v>
      </c>
      <c r="D190" s="66" t="s">
        <v>23</v>
      </c>
      <c r="E190" s="66" t="s">
        <v>70</v>
      </c>
      <c r="F190" s="67">
        <v>3555</v>
      </c>
      <c r="G190" s="67">
        <v>3590</v>
      </c>
      <c r="H190" s="67">
        <v>3530</v>
      </c>
      <c r="I190" s="67">
        <v>3505</v>
      </c>
      <c r="J190" s="67">
        <v>3480</v>
      </c>
      <c r="K190" s="67">
        <v>3480</v>
      </c>
      <c r="L190" s="66">
        <v>100</v>
      </c>
      <c r="M190" s="68">
        <f t="shared" si="24"/>
        <v>7500</v>
      </c>
      <c r="N190" s="69">
        <f t="shared" si="25"/>
        <v>2.109704641350211</v>
      </c>
    </row>
    <row r="191" spans="1:14" ht="15.75">
      <c r="A191" s="9" t="s">
        <v>25</v>
      </c>
      <c r="B191" s="10"/>
      <c r="C191" s="11"/>
      <c r="D191" s="12"/>
      <c r="E191" s="13"/>
      <c r="F191" s="13"/>
      <c r="G191" s="14"/>
      <c r="H191" s="15"/>
      <c r="I191" s="15"/>
      <c r="J191" s="15"/>
      <c r="K191" s="16"/>
      <c r="M191" s="17"/>
      <c r="N191" s="1"/>
    </row>
    <row r="192" spans="1:14" ht="15.75">
      <c r="A192" s="9" t="s">
        <v>26</v>
      </c>
      <c r="B192" s="19"/>
      <c r="C192" s="11"/>
      <c r="D192" s="12"/>
      <c r="E192" s="13"/>
      <c r="F192" s="13"/>
      <c r="G192" s="14"/>
      <c r="H192" s="13"/>
      <c r="I192" s="13"/>
      <c r="J192" s="13"/>
      <c r="K192" s="16"/>
      <c r="L192" s="17"/>
      <c r="M192" s="1"/>
      <c r="N192" s="1"/>
    </row>
    <row r="193" spans="1:14" ht="15.75">
      <c r="A193" s="9" t="s">
        <v>26</v>
      </c>
      <c r="B193" s="19"/>
      <c r="C193" s="20"/>
      <c r="D193" s="21"/>
      <c r="E193" s="22"/>
      <c r="F193" s="22"/>
      <c r="G193" s="23"/>
      <c r="H193" s="22"/>
      <c r="I193" s="22"/>
      <c r="J193" s="22"/>
      <c r="K193" s="22"/>
      <c r="L193" s="17"/>
      <c r="M193" s="1"/>
      <c r="N193" s="1"/>
    </row>
    <row r="194" spans="1:14" ht="16.5" thickBot="1">
      <c r="A194" s="58"/>
      <c r="B194" s="59"/>
      <c r="C194" s="22"/>
      <c r="D194" s="22"/>
      <c r="E194" s="22"/>
      <c r="F194" s="25"/>
      <c r="G194" s="26"/>
      <c r="H194" s="27" t="s">
        <v>27</v>
      </c>
      <c r="I194" s="27"/>
      <c r="J194" s="25"/>
      <c r="K194" s="25"/>
      <c r="L194" s="17"/>
      <c r="M194" s="60"/>
      <c r="N194" s="17"/>
    </row>
    <row r="195" spans="1:14" ht="15.75">
      <c r="A195" s="58"/>
      <c r="B195" s="59"/>
      <c r="C195" s="89" t="s">
        <v>28</v>
      </c>
      <c r="D195" s="89"/>
      <c r="E195" s="29">
        <v>24</v>
      </c>
      <c r="F195" s="30">
        <f>F196+F197+F198+F199+F200+F201</f>
        <v>99.99999999999999</v>
      </c>
      <c r="G195" s="31">
        <v>24</v>
      </c>
      <c r="H195" s="32">
        <f>G196/G195%</f>
        <v>91.66666666666667</v>
      </c>
      <c r="I195" s="32"/>
      <c r="J195" s="25"/>
      <c r="K195" s="25"/>
      <c r="L195" s="84"/>
      <c r="N195" s="80"/>
    </row>
    <row r="196" spans="1:14" ht="15.75">
      <c r="A196" s="58"/>
      <c r="B196" s="59"/>
      <c r="C196" s="86" t="s">
        <v>29</v>
      </c>
      <c r="D196" s="86"/>
      <c r="E196" s="33">
        <v>22</v>
      </c>
      <c r="F196" s="34">
        <f>(E196/E195)*100</f>
        <v>91.66666666666666</v>
      </c>
      <c r="G196" s="31">
        <v>22</v>
      </c>
      <c r="H196" s="28"/>
      <c r="I196" s="28"/>
      <c r="J196" s="25"/>
      <c r="K196" s="25"/>
      <c r="L196" s="84"/>
      <c r="N196" s="17"/>
    </row>
    <row r="197" spans="1:13" ht="15.75">
      <c r="A197" s="58"/>
      <c r="B197" s="59"/>
      <c r="C197" s="86" t="s">
        <v>31</v>
      </c>
      <c r="D197" s="86"/>
      <c r="E197" s="33">
        <v>0</v>
      </c>
      <c r="F197" s="34">
        <f>(E197/E195)*100</f>
        <v>0</v>
      </c>
      <c r="G197" s="36"/>
      <c r="H197" s="31"/>
      <c r="I197" s="31"/>
      <c r="J197" s="25"/>
      <c r="K197" s="2"/>
      <c r="L197" s="84"/>
      <c r="M197" s="60"/>
    </row>
    <row r="198" spans="1:14" ht="15.75">
      <c r="A198" s="58"/>
      <c r="B198" s="59"/>
      <c r="C198" s="86" t="s">
        <v>32</v>
      </c>
      <c r="D198" s="86"/>
      <c r="E198" s="33">
        <v>0</v>
      </c>
      <c r="F198" s="34">
        <f>(E198/E195)*100</f>
        <v>0</v>
      </c>
      <c r="G198" s="36"/>
      <c r="H198" s="31"/>
      <c r="I198" s="31"/>
      <c r="J198" s="25"/>
      <c r="K198" s="25"/>
      <c r="L198" s="25"/>
      <c r="M198" s="60"/>
      <c r="N198" s="80"/>
    </row>
    <row r="199" spans="1:13" ht="15.75">
      <c r="A199" s="58"/>
      <c r="B199" s="59"/>
      <c r="C199" s="86" t="s">
        <v>33</v>
      </c>
      <c r="D199" s="86"/>
      <c r="E199" s="33">
        <v>2</v>
      </c>
      <c r="F199" s="34">
        <f>(E199/E195)*100</f>
        <v>8.333333333333332</v>
      </c>
      <c r="G199" s="36"/>
      <c r="H199" s="22" t="s">
        <v>34</v>
      </c>
      <c r="I199" s="22"/>
      <c r="J199" s="25"/>
      <c r="K199" s="25"/>
      <c r="L199" s="84"/>
      <c r="M199" s="60"/>
    </row>
    <row r="200" spans="1:14" ht="15.75">
      <c r="A200" s="58"/>
      <c r="B200" s="59"/>
      <c r="C200" s="86" t="s">
        <v>35</v>
      </c>
      <c r="D200" s="86"/>
      <c r="E200" s="33">
        <v>0</v>
      </c>
      <c r="F200" s="34">
        <f>(E200/E195)*100</f>
        <v>0</v>
      </c>
      <c r="G200" s="36"/>
      <c r="H200" s="22"/>
      <c r="I200" s="22"/>
      <c r="J200" s="25"/>
      <c r="K200" s="25"/>
      <c r="L200" s="84"/>
      <c r="N200" s="80"/>
    </row>
    <row r="201" spans="1:12" ht="16.5" thickBot="1">
      <c r="A201" s="58"/>
      <c r="B201" s="59"/>
      <c r="C201" s="87" t="s">
        <v>36</v>
      </c>
      <c r="D201" s="87"/>
      <c r="E201" s="38"/>
      <c r="F201" s="39">
        <f>(E201/E195)*100</f>
        <v>0</v>
      </c>
      <c r="G201" s="36"/>
      <c r="H201" s="22"/>
      <c r="I201" s="22"/>
      <c r="J201" s="25"/>
      <c r="K201" s="25"/>
      <c r="L201" s="84"/>
    </row>
    <row r="202" spans="1:13" ht="15.75">
      <c r="A202" s="41" t="s">
        <v>37</v>
      </c>
      <c r="B202" s="10"/>
      <c r="C202" s="11"/>
      <c r="D202" s="11"/>
      <c r="E202" s="13"/>
      <c r="F202" s="13"/>
      <c r="G202" s="42"/>
      <c r="H202" s="43"/>
      <c r="I202" s="43"/>
      <c r="J202" s="43"/>
      <c r="K202" s="13"/>
      <c r="L202" s="17"/>
      <c r="M202" s="40"/>
    </row>
    <row r="203" spans="1:13" ht="15.75">
      <c r="A203" s="12" t="s">
        <v>38</v>
      </c>
      <c r="B203" s="10"/>
      <c r="C203" s="44"/>
      <c r="D203" s="45"/>
      <c r="E203" s="46"/>
      <c r="F203" s="43"/>
      <c r="G203" s="42"/>
      <c r="H203" s="43"/>
      <c r="I203" s="43"/>
      <c r="J203" s="43"/>
      <c r="K203" s="13"/>
      <c r="L203" s="17"/>
      <c r="M203" s="24"/>
    </row>
    <row r="204" spans="1:14" ht="15.75">
      <c r="A204" s="12" t="s">
        <v>39</v>
      </c>
      <c r="B204" s="10"/>
      <c r="C204" s="11"/>
      <c r="D204" s="45"/>
      <c r="E204" s="46"/>
      <c r="F204" s="43"/>
      <c r="G204" s="42"/>
      <c r="H204" s="47"/>
      <c r="I204" s="47"/>
      <c r="J204" s="47"/>
      <c r="K204" s="13"/>
      <c r="L204" s="17"/>
      <c r="M204" s="17"/>
      <c r="N204" s="60"/>
    </row>
    <row r="205" spans="1:14" ht="15.75">
      <c r="A205" s="12" t="s">
        <v>40</v>
      </c>
      <c r="B205" s="44"/>
      <c r="C205" s="11"/>
      <c r="D205" s="45"/>
      <c r="E205" s="46"/>
      <c r="F205" s="43"/>
      <c r="G205" s="48"/>
      <c r="H205" s="47"/>
      <c r="I205" s="47"/>
      <c r="J205" s="47"/>
      <c r="K205" s="13"/>
      <c r="L205" s="17"/>
      <c r="M205" s="17"/>
      <c r="N205" s="24"/>
    </row>
    <row r="206" spans="1:14" ht="15.75">
      <c r="A206" s="12" t="s">
        <v>41</v>
      </c>
      <c r="B206" s="35"/>
      <c r="C206" s="11"/>
      <c r="D206" s="49"/>
      <c r="E206" s="43"/>
      <c r="F206" s="43"/>
      <c r="G206" s="48"/>
      <c r="H206" s="47"/>
      <c r="I206" s="47"/>
      <c r="J206" s="47"/>
      <c r="K206" s="43"/>
      <c r="L206" s="17"/>
      <c r="M206" s="17"/>
      <c r="N206" s="17"/>
    </row>
    <row r="207" spans="1:14" ht="15">
      <c r="A207" s="93" t="s">
        <v>0</v>
      </c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</row>
    <row r="208" spans="1:14" ht="1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</row>
    <row r="209" spans="1:14" ht="1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</row>
    <row r="210" spans="1:14" ht="15.75">
      <c r="A210" s="94" t="s">
        <v>1</v>
      </c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1:14" ht="15.75">
      <c r="A211" s="94" t="s">
        <v>2</v>
      </c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1:14" ht="16.5" thickBot="1">
      <c r="A212" s="95" t="s">
        <v>3</v>
      </c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</row>
    <row r="213" spans="1:14" ht="15.75">
      <c r="A213" s="96" t="s">
        <v>86</v>
      </c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</row>
    <row r="214" spans="1:14" ht="15.75">
      <c r="A214" s="96" t="s">
        <v>5</v>
      </c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</row>
    <row r="215" spans="1:14" ht="15">
      <c r="A215" s="91" t="s">
        <v>6</v>
      </c>
      <c r="B215" s="88" t="s">
        <v>7</v>
      </c>
      <c r="C215" s="88" t="s">
        <v>8</v>
      </c>
      <c r="D215" s="91" t="s">
        <v>9</v>
      </c>
      <c r="E215" s="91" t="s">
        <v>10</v>
      </c>
      <c r="F215" s="88" t="s">
        <v>11</v>
      </c>
      <c r="G215" s="88" t="s">
        <v>12</v>
      </c>
      <c r="H215" s="88" t="s">
        <v>13</v>
      </c>
      <c r="I215" s="88" t="s">
        <v>14</v>
      </c>
      <c r="J215" s="88" t="s">
        <v>15</v>
      </c>
      <c r="K215" s="90" t="s">
        <v>16</v>
      </c>
      <c r="L215" s="88" t="s">
        <v>17</v>
      </c>
      <c r="M215" s="88" t="s">
        <v>18</v>
      </c>
      <c r="N215" s="88" t="s">
        <v>19</v>
      </c>
    </row>
    <row r="216" spans="1:14" ht="15">
      <c r="A216" s="92"/>
      <c r="B216" s="102"/>
      <c r="C216" s="102"/>
      <c r="D216" s="92"/>
      <c r="E216" s="92"/>
      <c r="F216" s="102"/>
      <c r="G216" s="102"/>
      <c r="H216" s="102"/>
      <c r="I216" s="102"/>
      <c r="J216" s="102"/>
      <c r="K216" s="103"/>
      <c r="L216" s="102"/>
      <c r="M216" s="102"/>
      <c r="N216" s="102"/>
    </row>
    <row r="217" spans="1:14" ht="15.75">
      <c r="A217" s="64">
        <v>1</v>
      </c>
      <c r="B217" s="71">
        <v>43250</v>
      </c>
      <c r="C217" s="66" t="s">
        <v>62</v>
      </c>
      <c r="D217" s="66" t="s">
        <v>23</v>
      </c>
      <c r="E217" s="66" t="s">
        <v>65</v>
      </c>
      <c r="F217" s="67">
        <v>7770</v>
      </c>
      <c r="G217" s="67">
        <v>7850</v>
      </c>
      <c r="H217" s="67">
        <v>7720</v>
      </c>
      <c r="I217" s="67">
        <v>7670</v>
      </c>
      <c r="J217" s="67">
        <v>7620</v>
      </c>
      <c r="K217" s="67">
        <v>7620</v>
      </c>
      <c r="L217" s="66">
        <v>50</v>
      </c>
      <c r="M217" s="68">
        <f>IF(D217="BUY",(K217-F217)*(L217),(F217-K217)*(L217))</f>
        <v>7500</v>
      </c>
      <c r="N217" s="69">
        <f aca="true" t="shared" si="26" ref="N217:N225">M217/(L217)/F217%</f>
        <v>1.9305019305019304</v>
      </c>
    </row>
    <row r="218" spans="1:14" ht="15.75">
      <c r="A218" s="64">
        <v>2</v>
      </c>
      <c r="B218" s="71">
        <v>43250</v>
      </c>
      <c r="C218" s="66" t="s">
        <v>62</v>
      </c>
      <c r="D218" s="66" t="s">
        <v>23</v>
      </c>
      <c r="E218" s="66" t="s">
        <v>66</v>
      </c>
      <c r="F218" s="67">
        <v>3660</v>
      </c>
      <c r="G218" s="67">
        <v>3700</v>
      </c>
      <c r="H218" s="67">
        <v>3635</v>
      </c>
      <c r="I218" s="67">
        <v>3610</v>
      </c>
      <c r="J218" s="67">
        <v>3585</v>
      </c>
      <c r="K218" s="67">
        <v>3610</v>
      </c>
      <c r="L218" s="66">
        <v>100</v>
      </c>
      <c r="M218" s="68">
        <f>IF(D218="BUY",(K218-F218)*(L218),(F218-K218)*(L218))</f>
        <v>5000</v>
      </c>
      <c r="N218" s="69">
        <f>M218/(L218)/F218%</f>
        <v>1.366120218579235</v>
      </c>
    </row>
    <row r="219" spans="1:14" ht="15.75">
      <c r="A219" s="64">
        <v>3</v>
      </c>
      <c r="B219" s="71">
        <v>43249</v>
      </c>
      <c r="C219" s="66" t="s">
        <v>62</v>
      </c>
      <c r="D219" s="66" t="s">
        <v>23</v>
      </c>
      <c r="E219" s="66" t="s">
        <v>76</v>
      </c>
      <c r="F219" s="67">
        <v>3950</v>
      </c>
      <c r="G219" s="67">
        <v>3990</v>
      </c>
      <c r="H219" s="67">
        <v>3925</v>
      </c>
      <c r="I219" s="67">
        <v>3900</v>
      </c>
      <c r="J219" s="67">
        <v>3875</v>
      </c>
      <c r="K219" s="67">
        <v>3900</v>
      </c>
      <c r="L219" s="66">
        <v>100</v>
      </c>
      <c r="M219" s="68">
        <f>IF(D219="BUY",(K219-F219)*(L219),(F219-K219)*(L219))</f>
        <v>5000</v>
      </c>
      <c r="N219" s="69">
        <f>M219/(L219)/F219%</f>
        <v>1.2658227848101267</v>
      </c>
    </row>
    <row r="220" spans="1:14" ht="15.75">
      <c r="A220" s="64">
        <v>4</v>
      </c>
      <c r="B220" s="71">
        <v>43249</v>
      </c>
      <c r="C220" s="66" t="s">
        <v>62</v>
      </c>
      <c r="D220" s="66" t="s">
        <v>23</v>
      </c>
      <c r="E220" s="66" t="s">
        <v>65</v>
      </c>
      <c r="F220" s="67">
        <v>8030</v>
      </c>
      <c r="G220" s="67">
        <v>8110</v>
      </c>
      <c r="H220" s="67">
        <v>7980</v>
      </c>
      <c r="I220" s="67">
        <v>7930</v>
      </c>
      <c r="J220" s="67">
        <v>7880</v>
      </c>
      <c r="K220" s="67">
        <v>7880</v>
      </c>
      <c r="L220" s="66">
        <v>50</v>
      </c>
      <c r="M220" s="68">
        <f aca="true" t="shared" si="27" ref="M220:M225">IF(D220="BUY",(K220-F220)*(L220),(F220-K220)*(L220))</f>
        <v>7500</v>
      </c>
      <c r="N220" s="69">
        <f t="shared" si="26"/>
        <v>1.8679950186799503</v>
      </c>
    </row>
    <row r="221" spans="1:14" ht="15.75">
      <c r="A221" s="64">
        <v>5</v>
      </c>
      <c r="B221" s="71">
        <v>43248</v>
      </c>
      <c r="C221" s="66" t="s">
        <v>62</v>
      </c>
      <c r="D221" s="66" t="s">
        <v>23</v>
      </c>
      <c r="E221" s="66" t="s">
        <v>76</v>
      </c>
      <c r="F221" s="67">
        <v>3980</v>
      </c>
      <c r="G221" s="67">
        <v>4020</v>
      </c>
      <c r="H221" s="67">
        <v>3955</v>
      </c>
      <c r="I221" s="67">
        <v>3930</v>
      </c>
      <c r="J221" s="67">
        <v>3905</v>
      </c>
      <c r="K221" s="67">
        <v>3955</v>
      </c>
      <c r="L221" s="66">
        <v>100</v>
      </c>
      <c r="M221" s="68">
        <f t="shared" si="27"/>
        <v>2500</v>
      </c>
      <c r="N221" s="69">
        <f t="shared" si="26"/>
        <v>0.628140703517588</v>
      </c>
    </row>
    <row r="222" spans="1:14" ht="15.75">
      <c r="A222" s="64">
        <v>6</v>
      </c>
      <c r="B222" s="71">
        <v>43245</v>
      </c>
      <c r="C222" s="66" t="s">
        <v>62</v>
      </c>
      <c r="D222" s="66" t="s">
        <v>23</v>
      </c>
      <c r="E222" s="66" t="s">
        <v>70</v>
      </c>
      <c r="F222" s="67">
        <v>3735</v>
      </c>
      <c r="G222" s="67">
        <v>3775</v>
      </c>
      <c r="H222" s="67">
        <v>3710</v>
      </c>
      <c r="I222" s="67">
        <v>3685</v>
      </c>
      <c r="J222" s="67">
        <v>3660</v>
      </c>
      <c r="K222" s="67">
        <v>3660</v>
      </c>
      <c r="L222" s="66">
        <v>100</v>
      </c>
      <c r="M222" s="68">
        <f t="shared" si="27"/>
        <v>7500</v>
      </c>
      <c r="N222" s="69">
        <f t="shared" si="26"/>
        <v>2.0080321285140563</v>
      </c>
    </row>
    <row r="223" spans="1:14" ht="15.75">
      <c r="A223" s="64">
        <v>7</v>
      </c>
      <c r="B223" s="71">
        <v>43244</v>
      </c>
      <c r="C223" s="66" t="s">
        <v>62</v>
      </c>
      <c r="D223" s="66" t="s">
        <v>23</v>
      </c>
      <c r="E223" s="66" t="s">
        <v>66</v>
      </c>
      <c r="F223" s="67">
        <v>3855</v>
      </c>
      <c r="G223" s="67">
        <v>3815</v>
      </c>
      <c r="H223" s="67">
        <v>3880</v>
      </c>
      <c r="I223" s="67">
        <v>3905</v>
      </c>
      <c r="J223" s="67">
        <v>3930</v>
      </c>
      <c r="K223" s="67">
        <v>3815</v>
      </c>
      <c r="L223" s="66">
        <v>100</v>
      </c>
      <c r="M223" s="68">
        <f t="shared" si="27"/>
        <v>4000</v>
      </c>
      <c r="N223" s="69">
        <f t="shared" si="26"/>
        <v>1.0376134889753568</v>
      </c>
    </row>
    <row r="224" spans="1:14" ht="15.75">
      <c r="A224" s="64">
        <v>8</v>
      </c>
      <c r="B224" s="71">
        <v>43243</v>
      </c>
      <c r="C224" s="66" t="s">
        <v>62</v>
      </c>
      <c r="D224" s="66" t="s">
        <v>21</v>
      </c>
      <c r="E224" s="66" t="s">
        <v>69</v>
      </c>
      <c r="F224" s="67">
        <v>15800</v>
      </c>
      <c r="G224" s="67">
        <v>15660</v>
      </c>
      <c r="H224" s="67">
        <v>15880</v>
      </c>
      <c r="I224" s="67">
        <v>15960</v>
      </c>
      <c r="J224" s="67">
        <v>16040</v>
      </c>
      <c r="K224" s="67">
        <v>15880</v>
      </c>
      <c r="L224" s="66">
        <v>30</v>
      </c>
      <c r="M224" s="68">
        <f t="shared" si="27"/>
        <v>2400</v>
      </c>
      <c r="N224" s="69">
        <f t="shared" si="26"/>
        <v>0.5063291139240507</v>
      </c>
    </row>
    <row r="225" spans="1:14" ht="15.75">
      <c r="A225" s="64">
        <v>9</v>
      </c>
      <c r="B225" s="71">
        <v>43242</v>
      </c>
      <c r="C225" s="66" t="s">
        <v>62</v>
      </c>
      <c r="D225" s="66" t="s">
        <v>21</v>
      </c>
      <c r="E225" s="66" t="s">
        <v>71</v>
      </c>
      <c r="F225" s="67">
        <v>3995</v>
      </c>
      <c r="G225" s="67">
        <v>3955</v>
      </c>
      <c r="H225" s="67">
        <v>4020</v>
      </c>
      <c r="I225" s="67">
        <v>4045</v>
      </c>
      <c r="J225" s="67">
        <v>4070</v>
      </c>
      <c r="K225" s="67">
        <v>4020</v>
      </c>
      <c r="L225" s="66">
        <v>100</v>
      </c>
      <c r="M225" s="68">
        <f t="shared" si="27"/>
        <v>2500</v>
      </c>
      <c r="N225" s="69">
        <f t="shared" si="26"/>
        <v>0.6257822277847309</v>
      </c>
    </row>
    <row r="226" spans="1:14" ht="15.75">
      <c r="A226" s="64">
        <v>10</v>
      </c>
      <c r="B226" s="71">
        <v>43241</v>
      </c>
      <c r="C226" s="66" t="s">
        <v>62</v>
      </c>
      <c r="D226" s="66" t="s">
        <v>21</v>
      </c>
      <c r="E226" s="66" t="s">
        <v>66</v>
      </c>
      <c r="F226" s="67">
        <v>3790</v>
      </c>
      <c r="G226" s="67">
        <v>3830</v>
      </c>
      <c r="H226" s="67">
        <v>3765</v>
      </c>
      <c r="I226" s="67">
        <v>3740</v>
      </c>
      <c r="J226" s="67">
        <v>3715</v>
      </c>
      <c r="K226" s="67">
        <v>3830</v>
      </c>
      <c r="L226" s="66">
        <v>100</v>
      </c>
      <c r="M226" s="68">
        <f aca="true" t="shared" si="28" ref="M226:M234">IF(D226="BUY",(K226-F226)*(L226),(F226-K226)*(L226))</f>
        <v>4000</v>
      </c>
      <c r="N226" s="69">
        <f aca="true" t="shared" si="29" ref="N226:N234">M226/(L226)/F226%</f>
        <v>1.0554089709762533</v>
      </c>
    </row>
    <row r="227" spans="1:14" ht="15.75">
      <c r="A227" s="64">
        <v>11</v>
      </c>
      <c r="B227" s="71">
        <v>43241</v>
      </c>
      <c r="C227" s="66" t="s">
        <v>62</v>
      </c>
      <c r="D227" s="66" t="s">
        <v>23</v>
      </c>
      <c r="E227" s="66" t="s">
        <v>69</v>
      </c>
      <c r="F227" s="67">
        <v>15700</v>
      </c>
      <c r="G227" s="67">
        <v>15825</v>
      </c>
      <c r="H227" s="67">
        <v>15620</v>
      </c>
      <c r="I227" s="67">
        <v>15540</v>
      </c>
      <c r="J227" s="67">
        <v>15460</v>
      </c>
      <c r="K227" s="67">
        <v>15540</v>
      </c>
      <c r="L227" s="66">
        <v>30</v>
      </c>
      <c r="M227" s="68">
        <f t="shared" si="28"/>
        <v>4800</v>
      </c>
      <c r="N227" s="69">
        <f t="shared" si="29"/>
        <v>1.019108280254777</v>
      </c>
    </row>
    <row r="228" spans="1:14" ht="15.75">
      <c r="A228" s="64">
        <v>12</v>
      </c>
      <c r="B228" s="71">
        <v>43241</v>
      </c>
      <c r="C228" s="66" t="s">
        <v>62</v>
      </c>
      <c r="D228" s="66" t="s">
        <v>23</v>
      </c>
      <c r="E228" s="66" t="s">
        <v>65</v>
      </c>
      <c r="F228" s="67">
        <v>8225</v>
      </c>
      <c r="G228" s="67">
        <v>8300</v>
      </c>
      <c r="H228" s="67">
        <v>8200</v>
      </c>
      <c r="I228" s="67">
        <v>8175</v>
      </c>
      <c r="J228" s="67">
        <v>8150</v>
      </c>
      <c r="K228" s="67">
        <v>8200</v>
      </c>
      <c r="L228" s="66">
        <v>100</v>
      </c>
      <c r="M228" s="68">
        <f t="shared" si="28"/>
        <v>2500</v>
      </c>
      <c r="N228" s="69">
        <f t="shared" si="29"/>
        <v>0.303951367781155</v>
      </c>
    </row>
    <row r="229" spans="1:14" ht="15.75">
      <c r="A229" s="64">
        <v>13</v>
      </c>
      <c r="B229" s="71">
        <v>43238</v>
      </c>
      <c r="C229" s="66" t="s">
        <v>62</v>
      </c>
      <c r="D229" s="66" t="s">
        <v>21</v>
      </c>
      <c r="E229" s="66" t="s">
        <v>70</v>
      </c>
      <c r="F229" s="67">
        <v>3790</v>
      </c>
      <c r="G229" s="67">
        <v>3750</v>
      </c>
      <c r="H229" s="67">
        <v>3815</v>
      </c>
      <c r="I229" s="67">
        <v>3840</v>
      </c>
      <c r="J229" s="67">
        <v>3865</v>
      </c>
      <c r="K229" s="67">
        <v>3750</v>
      </c>
      <c r="L229" s="66">
        <v>100</v>
      </c>
      <c r="M229" s="68">
        <f t="shared" si="28"/>
        <v>-4000</v>
      </c>
      <c r="N229" s="69">
        <f t="shared" si="29"/>
        <v>-1.0554089709762533</v>
      </c>
    </row>
    <row r="230" spans="1:14" ht="15.75">
      <c r="A230" s="64">
        <v>14</v>
      </c>
      <c r="B230" s="71">
        <v>43236</v>
      </c>
      <c r="C230" s="66" t="s">
        <v>62</v>
      </c>
      <c r="D230" s="66" t="s">
        <v>21</v>
      </c>
      <c r="E230" s="66" t="s">
        <v>66</v>
      </c>
      <c r="F230" s="67">
        <v>3940</v>
      </c>
      <c r="G230" s="67">
        <v>3900</v>
      </c>
      <c r="H230" s="67">
        <v>3965</v>
      </c>
      <c r="I230" s="67">
        <v>3990</v>
      </c>
      <c r="J230" s="67">
        <v>4015</v>
      </c>
      <c r="K230" s="67">
        <v>3900</v>
      </c>
      <c r="L230" s="66">
        <v>100</v>
      </c>
      <c r="M230" s="68">
        <f t="shared" si="28"/>
        <v>-4000</v>
      </c>
      <c r="N230" s="69">
        <f t="shared" si="29"/>
        <v>-1.015228426395939</v>
      </c>
    </row>
    <row r="231" spans="1:14" ht="15.75">
      <c r="A231" s="64">
        <v>15</v>
      </c>
      <c r="B231" s="71">
        <v>43236</v>
      </c>
      <c r="C231" s="66" t="s">
        <v>62</v>
      </c>
      <c r="D231" s="66" t="s">
        <v>21</v>
      </c>
      <c r="E231" s="66" t="s">
        <v>70</v>
      </c>
      <c r="F231" s="67">
        <v>3795</v>
      </c>
      <c r="G231" s="67">
        <v>3765</v>
      </c>
      <c r="H231" s="67">
        <v>3820</v>
      </c>
      <c r="I231" s="67">
        <v>3845</v>
      </c>
      <c r="J231" s="67">
        <v>3870</v>
      </c>
      <c r="K231" s="67">
        <v>3765</v>
      </c>
      <c r="L231" s="66">
        <v>100</v>
      </c>
      <c r="M231" s="68">
        <f t="shared" si="28"/>
        <v>-3000</v>
      </c>
      <c r="N231" s="69">
        <f t="shared" si="29"/>
        <v>-0.7905138339920948</v>
      </c>
    </row>
    <row r="232" spans="1:14" ht="15.75">
      <c r="A232" s="64">
        <v>16</v>
      </c>
      <c r="B232" s="71">
        <v>43235</v>
      </c>
      <c r="C232" s="66" t="s">
        <v>62</v>
      </c>
      <c r="D232" s="66" t="s">
        <v>21</v>
      </c>
      <c r="E232" s="66" t="s">
        <v>66</v>
      </c>
      <c r="F232" s="67">
        <v>3840</v>
      </c>
      <c r="G232" s="67">
        <v>3800</v>
      </c>
      <c r="H232" s="67">
        <v>3865</v>
      </c>
      <c r="I232" s="67">
        <v>3890</v>
      </c>
      <c r="J232" s="67">
        <v>3915</v>
      </c>
      <c r="K232" s="67">
        <v>3915</v>
      </c>
      <c r="L232" s="66">
        <v>100</v>
      </c>
      <c r="M232" s="68">
        <f t="shared" si="28"/>
        <v>7500</v>
      </c>
      <c r="N232" s="69">
        <f t="shared" si="29"/>
        <v>1.953125</v>
      </c>
    </row>
    <row r="233" spans="1:14" ht="15.75">
      <c r="A233" s="64">
        <v>17</v>
      </c>
      <c r="B233" s="71">
        <v>43235</v>
      </c>
      <c r="C233" s="66" t="s">
        <v>62</v>
      </c>
      <c r="D233" s="66" t="s">
        <v>21</v>
      </c>
      <c r="E233" s="66" t="s">
        <v>65</v>
      </c>
      <c r="F233" s="67">
        <v>8470</v>
      </c>
      <c r="G233" s="67">
        <v>8390</v>
      </c>
      <c r="H233" s="67">
        <v>8520</v>
      </c>
      <c r="I233" s="67">
        <v>8570</v>
      </c>
      <c r="J233" s="67">
        <v>8620</v>
      </c>
      <c r="K233" s="67">
        <v>8520</v>
      </c>
      <c r="L233" s="66">
        <v>50</v>
      </c>
      <c r="M233" s="68">
        <f t="shared" si="28"/>
        <v>2500</v>
      </c>
      <c r="N233" s="69">
        <f t="shared" si="29"/>
        <v>0.5903187721369539</v>
      </c>
    </row>
    <row r="234" spans="1:14" ht="15.75">
      <c r="A234" s="64">
        <v>18</v>
      </c>
      <c r="B234" s="71">
        <v>43234</v>
      </c>
      <c r="C234" s="66" t="s">
        <v>62</v>
      </c>
      <c r="D234" s="66" t="s">
        <v>23</v>
      </c>
      <c r="E234" s="66" t="s">
        <v>68</v>
      </c>
      <c r="F234" s="67">
        <v>7250</v>
      </c>
      <c r="G234" s="67">
        <v>7330</v>
      </c>
      <c r="H234" s="67">
        <v>7200</v>
      </c>
      <c r="I234" s="67">
        <v>7150</v>
      </c>
      <c r="J234" s="67">
        <v>7100</v>
      </c>
      <c r="K234" s="67">
        <v>7206</v>
      </c>
      <c r="L234" s="66">
        <v>50</v>
      </c>
      <c r="M234" s="68">
        <f t="shared" si="28"/>
        <v>2200</v>
      </c>
      <c r="N234" s="69">
        <f t="shared" si="29"/>
        <v>0.6068965517241379</v>
      </c>
    </row>
    <row r="235" spans="1:14" ht="15.75">
      <c r="A235" s="64">
        <v>19</v>
      </c>
      <c r="B235" s="71">
        <v>43234</v>
      </c>
      <c r="C235" s="66" t="s">
        <v>62</v>
      </c>
      <c r="D235" s="66" t="s">
        <v>21</v>
      </c>
      <c r="E235" s="66" t="s">
        <v>63</v>
      </c>
      <c r="F235" s="67">
        <v>3620</v>
      </c>
      <c r="G235" s="67">
        <v>3575</v>
      </c>
      <c r="H235" s="67">
        <v>3645</v>
      </c>
      <c r="I235" s="67">
        <v>3670</v>
      </c>
      <c r="J235" s="67">
        <v>3695</v>
      </c>
      <c r="K235" s="67">
        <v>3645</v>
      </c>
      <c r="L235" s="66">
        <v>100</v>
      </c>
      <c r="M235" s="68">
        <f aca="true" t="shared" si="30" ref="M235:M240">IF(D235="BUY",(K235-F235)*(L235),(F235-K235)*(L235))</f>
        <v>2500</v>
      </c>
      <c r="N235" s="69">
        <f aca="true" t="shared" si="31" ref="N235:N240">M235/(L235)/F235%</f>
        <v>0.6906077348066297</v>
      </c>
    </row>
    <row r="236" spans="1:14" ht="15.75">
      <c r="A236" s="64">
        <v>20</v>
      </c>
      <c r="B236" s="71">
        <v>43230</v>
      </c>
      <c r="C236" s="66" t="s">
        <v>62</v>
      </c>
      <c r="D236" s="66" t="s">
        <v>21</v>
      </c>
      <c r="E236" s="66" t="s">
        <v>71</v>
      </c>
      <c r="F236" s="67">
        <v>3940</v>
      </c>
      <c r="G236" s="67">
        <v>3900</v>
      </c>
      <c r="H236" s="67">
        <v>3965</v>
      </c>
      <c r="I236" s="67">
        <v>3990</v>
      </c>
      <c r="J236" s="67">
        <v>4015</v>
      </c>
      <c r="K236" s="67">
        <v>3965</v>
      </c>
      <c r="L236" s="66">
        <v>100</v>
      </c>
      <c r="M236" s="68">
        <f t="shared" si="30"/>
        <v>2500</v>
      </c>
      <c r="N236" s="69">
        <f t="shared" si="31"/>
        <v>0.6345177664974619</v>
      </c>
    </row>
    <row r="237" spans="1:14" ht="15.75">
      <c r="A237" s="64">
        <v>21</v>
      </c>
      <c r="B237" s="71">
        <v>43229</v>
      </c>
      <c r="C237" s="66" t="s">
        <v>62</v>
      </c>
      <c r="D237" s="66" t="s">
        <v>21</v>
      </c>
      <c r="E237" s="66" t="s">
        <v>70</v>
      </c>
      <c r="F237" s="67">
        <v>3755</v>
      </c>
      <c r="G237" s="67">
        <v>3715</v>
      </c>
      <c r="H237" s="67">
        <v>3780</v>
      </c>
      <c r="I237" s="67">
        <v>3805</v>
      </c>
      <c r="J237" s="67">
        <v>3830</v>
      </c>
      <c r="K237" s="67">
        <v>3780</v>
      </c>
      <c r="L237" s="66">
        <v>100</v>
      </c>
      <c r="M237" s="68">
        <f t="shared" si="30"/>
        <v>2500</v>
      </c>
      <c r="N237" s="69">
        <f t="shared" si="31"/>
        <v>0.6657789613848203</v>
      </c>
    </row>
    <row r="238" spans="1:14" ht="15.75">
      <c r="A238" s="64">
        <v>22</v>
      </c>
      <c r="B238" s="71">
        <v>43229</v>
      </c>
      <c r="C238" s="66" t="s">
        <v>62</v>
      </c>
      <c r="D238" s="66" t="s">
        <v>21</v>
      </c>
      <c r="E238" s="66" t="s">
        <v>63</v>
      </c>
      <c r="F238" s="67">
        <v>3600</v>
      </c>
      <c r="G238" s="67">
        <v>3560</v>
      </c>
      <c r="H238" s="67">
        <v>3625</v>
      </c>
      <c r="I238" s="67">
        <v>3650</v>
      </c>
      <c r="J238" s="67">
        <v>3675</v>
      </c>
      <c r="K238" s="67">
        <v>3625</v>
      </c>
      <c r="L238" s="66">
        <v>100</v>
      </c>
      <c r="M238" s="68">
        <f t="shared" si="30"/>
        <v>2500</v>
      </c>
      <c r="N238" s="69">
        <f t="shared" si="31"/>
        <v>0.6944444444444444</v>
      </c>
    </row>
    <row r="239" spans="1:14" ht="15.75">
      <c r="A239" s="64">
        <v>23</v>
      </c>
      <c r="B239" s="71">
        <v>43228</v>
      </c>
      <c r="C239" s="66" t="s">
        <v>62</v>
      </c>
      <c r="D239" s="66" t="s">
        <v>21</v>
      </c>
      <c r="E239" s="66" t="s">
        <v>76</v>
      </c>
      <c r="F239" s="67">
        <v>4080</v>
      </c>
      <c r="G239" s="67">
        <v>4040</v>
      </c>
      <c r="H239" s="67">
        <v>4105</v>
      </c>
      <c r="I239" s="67">
        <v>4130</v>
      </c>
      <c r="J239" s="67">
        <v>4155</v>
      </c>
      <c r="K239" s="67">
        <v>4105</v>
      </c>
      <c r="L239" s="66">
        <v>100</v>
      </c>
      <c r="M239" s="68">
        <f t="shared" si="30"/>
        <v>2500</v>
      </c>
      <c r="N239" s="69">
        <f t="shared" si="31"/>
        <v>0.6127450980392157</v>
      </c>
    </row>
    <row r="240" spans="1:14" ht="15.75">
      <c r="A240" s="64">
        <v>24</v>
      </c>
      <c r="B240" s="71">
        <v>43225</v>
      </c>
      <c r="C240" s="66" t="s">
        <v>62</v>
      </c>
      <c r="D240" s="66" t="s">
        <v>21</v>
      </c>
      <c r="E240" s="66" t="s">
        <v>65</v>
      </c>
      <c r="F240" s="67">
        <v>8430</v>
      </c>
      <c r="G240" s="67">
        <v>8340</v>
      </c>
      <c r="H240" s="67">
        <v>8480</v>
      </c>
      <c r="I240" s="67">
        <v>8530</v>
      </c>
      <c r="J240" s="67">
        <v>8580</v>
      </c>
      <c r="K240" s="67">
        <v>8480</v>
      </c>
      <c r="L240" s="66">
        <v>50</v>
      </c>
      <c r="M240" s="68">
        <f t="shared" si="30"/>
        <v>2500</v>
      </c>
      <c r="N240" s="69">
        <f t="shared" si="31"/>
        <v>0.5931198102016607</v>
      </c>
    </row>
    <row r="241" spans="1:14" ht="15.75">
      <c r="A241" s="64">
        <v>25</v>
      </c>
      <c r="B241" s="71">
        <v>43224</v>
      </c>
      <c r="C241" s="66" t="s">
        <v>62</v>
      </c>
      <c r="D241" s="66" t="s">
        <v>23</v>
      </c>
      <c r="E241" s="66" t="s">
        <v>76</v>
      </c>
      <c r="F241" s="67">
        <v>3963</v>
      </c>
      <c r="G241" s="67">
        <v>4000</v>
      </c>
      <c r="H241" s="67">
        <v>3935</v>
      </c>
      <c r="I241" s="67">
        <v>3910</v>
      </c>
      <c r="J241" s="67">
        <v>3885</v>
      </c>
      <c r="K241" s="67">
        <v>3910</v>
      </c>
      <c r="L241" s="66">
        <v>100</v>
      </c>
      <c r="M241" s="68">
        <f aca="true" t="shared" si="32" ref="M241:M246">IF(D241="BUY",(K241-F241)*(L241),(F241-K241)*(L241))</f>
        <v>5300</v>
      </c>
      <c r="N241" s="69">
        <f aca="true" t="shared" si="33" ref="N241:N246">M241/(L241)/F241%</f>
        <v>1.337370678778703</v>
      </c>
    </row>
    <row r="242" spans="1:14" ht="15.75">
      <c r="A242" s="64">
        <v>26</v>
      </c>
      <c r="B242" s="71">
        <v>43223</v>
      </c>
      <c r="C242" s="66" t="s">
        <v>62</v>
      </c>
      <c r="D242" s="66" t="s">
        <v>21</v>
      </c>
      <c r="E242" s="66" t="s">
        <v>71</v>
      </c>
      <c r="F242" s="67">
        <v>3865</v>
      </c>
      <c r="G242" s="67">
        <v>3835</v>
      </c>
      <c r="H242" s="67">
        <v>3890</v>
      </c>
      <c r="I242" s="67">
        <v>3915</v>
      </c>
      <c r="J242" s="67">
        <v>3940</v>
      </c>
      <c r="K242" s="67">
        <v>3890</v>
      </c>
      <c r="L242" s="66">
        <v>100</v>
      </c>
      <c r="M242" s="68">
        <f t="shared" si="32"/>
        <v>2500</v>
      </c>
      <c r="N242" s="69">
        <f t="shared" si="33"/>
        <v>0.646830530401035</v>
      </c>
    </row>
    <row r="243" spans="1:14" ht="15.75">
      <c r="A243" s="64">
        <v>27</v>
      </c>
      <c r="B243" s="71">
        <v>43223</v>
      </c>
      <c r="C243" s="66" t="s">
        <v>62</v>
      </c>
      <c r="D243" s="66" t="s">
        <v>21</v>
      </c>
      <c r="E243" s="66" t="s">
        <v>63</v>
      </c>
      <c r="F243" s="67">
        <v>3570</v>
      </c>
      <c r="G243" s="67">
        <v>3530</v>
      </c>
      <c r="H243" s="67">
        <v>3600</v>
      </c>
      <c r="I243" s="67">
        <v>3625</v>
      </c>
      <c r="J243" s="67">
        <v>3650</v>
      </c>
      <c r="K243" s="67">
        <v>3530</v>
      </c>
      <c r="L243" s="66">
        <v>100</v>
      </c>
      <c r="M243" s="68">
        <f t="shared" si="32"/>
        <v>-4000</v>
      </c>
      <c r="N243" s="69">
        <f t="shared" si="33"/>
        <v>-1.1204481792717087</v>
      </c>
    </row>
    <row r="244" spans="1:14" ht="15.75">
      <c r="A244" s="64">
        <v>28</v>
      </c>
      <c r="B244" s="71">
        <v>43222</v>
      </c>
      <c r="C244" s="66" t="s">
        <v>62</v>
      </c>
      <c r="D244" s="66" t="s">
        <v>23</v>
      </c>
      <c r="E244" s="66" t="s">
        <v>65</v>
      </c>
      <c r="F244" s="67">
        <v>8360</v>
      </c>
      <c r="G244" s="67">
        <v>8450</v>
      </c>
      <c r="H244" s="67">
        <v>8310</v>
      </c>
      <c r="I244" s="67">
        <v>8260</v>
      </c>
      <c r="J244" s="67">
        <v>8210</v>
      </c>
      <c r="K244" s="67">
        <v>8450</v>
      </c>
      <c r="L244" s="66">
        <v>50</v>
      </c>
      <c r="M244" s="68">
        <f t="shared" si="32"/>
        <v>-4500</v>
      </c>
      <c r="N244" s="69">
        <f t="shared" si="33"/>
        <v>-1.0765550239234452</v>
      </c>
    </row>
    <row r="245" spans="1:14" ht="15.75">
      <c r="A245" s="64">
        <v>29</v>
      </c>
      <c r="B245" s="71">
        <v>43222</v>
      </c>
      <c r="C245" s="66" t="s">
        <v>62</v>
      </c>
      <c r="D245" s="66" t="s">
        <v>23</v>
      </c>
      <c r="E245" s="66" t="s">
        <v>87</v>
      </c>
      <c r="F245" s="67">
        <v>761</v>
      </c>
      <c r="G245" s="67">
        <v>765</v>
      </c>
      <c r="H245" s="67">
        <v>758.5</v>
      </c>
      <c r="I245" s="67">
        <v>756</v>
      </c>
      <c r="J245" s="67">
        <v>753.5</v>
      </c>
      <c r="K245" s="67">
        <v>758.5</v>
      </c>
      <c r="L245" s="66">
        <v>1000</v>
      </c>
      <c r="M245" s="68">
        <f t="shared" si="32"/>
        <v>2500</v>
      </c>
      <c r="N245" s="69">
        <f t="shared" si="33"/>
        <v>0.328515111695138</v>
      </c>
    </row>
    <row r="246" spans="1:14" ht="15.75">
      <c r="A246" s="64">
        <v>30</v>
      </c>
      <c r="B246" s="71">
        <v>43222</v>
      </c>
      <c r="C246" s="66" t="s">
        <v>62</v>
      </c>
      <c r="D246" s="66" t="s">
        <v>21</v>
      </c>
      <c r="E246" s="66" t="s">
        <v>68</v>
      </c>
      <c r="F246" s="67">
        <v>7385</v>
      </c>
      <c r="G246" s="67">
        <v>7290</v>
      </c>
      <c r="H246" s="67">
        <v>7435</v>
      </c>
      <c r="I246" s="67">
        <v>7485</v>
      </c>
      <c r="J246" s="67">
        <v>7535</v>
      </c>
      <c r="K246" s="67">
        <v>7485</v>
      </c>
      <c r="L246" s="66">
        <v>50</v>
      </c>
      <c r="M246" s="68">
        <f t="shared" si="32"/>
        <v>5000</v>
      </c>
      <c r="N246" s="69">
        <f t="shared" si="33"/>
        <v>1.3540961408259988</v>
      </c>
    </row>
    <row r="247" spans="1:14" ht="15.75">
      <c r="A247" s="9" t="s">
        <v>25</v>
      </c>
      <c r="B247" s="10"/>
      <c r="C247" s="11"/>
      <c r="D247" s="12"/>
      <c r="E247" s="13"/>
      <c r="F247" s="13"/>
      <c r="G247" s="14"/>
      <c r="H247" s="15"/>
      <c r="I247" s="15"/>
      <c r="J247" s="15"/>
      <c r="K247" s="16"/>
      <c r="M247" s="17"/>
      <c r="N247" s="1"/>
    </row>
    <row r="248" spans="1:14" ht="15.75">
      <c r="A248" s="9" t="s">
        <v>26</v>
      </c>
      <c r="B248" s="19"/>
      <c r="C248" s="11"/>
      <c r="D248" s="12"/>
      <c r="E248" s="13"/>
      <c r="F248" s="13"/>
      <c r="G248" s="14"/>
      <c r="H248" s="13"/>
      <c r="I248" s="13"/>
      <c r="J248" s="13"/>
      <c r="K248" s="16"/>
      <c r="L248" s="17"/>
      <c r="M248" s="1"/>
      <c r="N248" s="1"/>
    </row>
    <row r="249" spans="1:14" ht="15.75">
      <c r="A249" s="9" t="s">
        <v>26</v>
      </c>
      <c r="B249" s="19"/>
      <c r="C249" s="20"/>
      <c r="D249" s="21"/>
      <c r="E249" s="22"/>
      <c r="F249" s="22"/>
      <c r="G249" s="23"/>
      <c r="H249" s="22"/>
      <c r="I249" s="22"/>
      <c r="J249" s="22"/>
      <c r="K249" s="22"/>
      <c r="L249" s="17"/>
      <c r="M249" s="1"/>
      <c r="N249" s="1"/>
    </row>
    <row r="250" spans="1:14" ht="16.5" thickBot="1">
      <c r="A250" s="58"/>
      <c r="B250" s="59"/>
      <c r="C250" s="22"/>
      <c r="D250" s="22"/>
      <c r="E250" s="22"/>
      <c r="F250" s="25"/>
      <c r="G250" s="26"/>
      <c r="H250" s="27" t="s">
        <v>27</v>
      </c>
      <c r="I250" s="27"/>
      <c r="J250" s="25"/>
      <c r="K250" s="25"/>
      <c r="L250" s="17"/>
      <c r="M250" s="60"/>
      <c r="N250" s="17"/>
    </row>
    <row r="251" spans="1:14" ht="15.75">
      <c r="A251" s="58"/>
      <c r="B251" s="59"/>
      <c r="C251" s="89" t="s">
        <v>28</v>
      </c>
      <c r="D251" s="89"/>
      <c r="E251" s="29">
        <v>30</v>
      </c>
      <c r="F251" s="30">
        <f>F252+F253+F254+F255+F256+F257</f>
        <v>100</v>
      </c>
      <c r="G251" s="31">
        <v>30</v>
      </c>
      <c r="H251" s="32">
        <f>G252/G251%</f>
        <v>83.33333333333334</v>
      </c>
      <c r="I251" s="32"/>
      <c r="J251" s="25"/>
      <c r="K251" s="25"/>
      <c r="L251" s="84"/>
      <c r="M251" s="60"/>
      <c r="N251" s="80"/>
    </row>
    <row r="252" spans="1:14" ht="15.75">
      <c r="A252" s="58"/>
      <c r="B252" s="59"/>
      <c r="C252" s="86" t="s">
        <v>29</v>
      </c>
      <c r="D252" s="86"/>
      <c r="E252" s="33">
        <v>25</v>
      </c>
      <c r="F252" s="34">
        <f>(E252/E251)*100</f>
        <v>83.33333333333334</v>
      </c>
      <c r="G252" s="31">
        <v>25</v>
      </c>
      <c r="H252" s="28"/>
      <c r="I252" s="28"/>
      <c r="J252" s="25"/>
      <c r="K252" s="25"/>
      <c r="L252" s="84"/>
      <c r="M252" s="60"/>
      <c r="N252" s="17"/>
    </row>
    <row r="253" spans="1:14" ht="15.75">
      <c r="A253" s="58"/>
      <c r="B253" s="59"/>
      <c r="C253" s="86" t="s">
        <v>31</v>
      </c>
      <c r="D253" s="86"/>
      <c r="E253" s="33">
        <v>0</v>
      </c>
      <c r="F253" s="34">
        <f>(E253/E251)*100</f>
        <v>0</v>
      </c>
      <c r="G253" s="36"/>
      <c r="H253" s="31"/>
      <c r="I253" s="31"/>
      <c r="J253" s="25"/>
      <c r="K253" s="2"/>
      <c r="L253" s="84"/>
      <c r="M253" s="60"/>
      <c r="N253" s="80"/>
    </row>
    <row r="254" spans="1:14" ht="15.75">
      <c r="A254" s="58"/>
      <c r="B254" s="59"/>
      <c r="C254" s="86" t="s">
        <v>32</v>
      </c>
      <c r="D254" s="86"/>
      <c r="E254" s="33">
        <v>0</v>
      </c>
      <c r="F254" s="34">
        <f>(E254/E251)*100</f>
        <v>0</v>
      </c>
      <c r="G254" s="36"/>
      <c r="H254" s="31"/>
      <c r="I254" s="31"/>
      <c r="J254" s="25"/>
      <c r="K254" s="25"/>
      <c r="L254" s="25"/>
      <c r="M254" s="60"/>
      <c r="N254" s="80"/>
    </row>
    <row r="255" spans="1:14" ht="15.75">
      <c r="A255" s="58"/>
      <c r="B255" s="59"/>
      <c r="C255" s="86" t="s">
        <v>33</v>
      </c>
      <c r="D255" s="86"/>
      <c r="E255" s="33">
        <v>5</v>
      </c>
      <c r="F255" s="34">
        <f>(E255/E251)*100</f>
        <v>16.666666666666664</v>
      </c>
      <c r="G255" s="36"/>
      <c r="H255" s="22" t="s">
        <v>34</v>
      </c>
      <c r="I255" s="22"/>
      <c r="J255" s="25"/>
      <c r="K255" s="25"/>
      <c r="L255" s="84"/>
      <c r="M255" s="60"/>
      <c r="N255" s="80"/>
    </row>
    <row r="256" spans="1:14" ht="15.75">
      <c r="A256" s="58"/>
      <c r="B256" s="59"/>
      <c r="C256" s="86" t="s">
        <v>35</v>
      </c>
      <c r="D256" s="86"/>
      <c r="E256" s="33">
        <v>0</v>
      </c>
      <c r="F256" s="34">
        <f>(E256/E251)*100</f>
        <v>0</v>
      </c>
      <c r="G256" s="36"/>
      <c r="H256" s="22"/>
      <c r="I256" s="22"/>
      <c r="J256" s="25"/>
      <c r="K256" s="25"/>
      <c r="L256" s="84"/>
      <c r="N256" s="80"/>
    </row>
    <row r="257" spans="1:14" ht="16.5" thickBot="1">
      <c r="A257" s="58"/>
      <c r="B257" s="59"/>
      <c r="C257" s="87" t="s">
        <v>36</v>
      </c>
      <c r="D257" s="87"/>
      <c r="E257" s="38"/>
      <c r="F257" s="39">
        <f>(E257/E251)*100</f>
        <v>0</v>
      </c>
      <c r="G257" s="36"/>
      <c r="H257" s="22"/>
      <c r="I257" s="22"/>
      <c r="J257" s="25"/>
      <c r="K257" s="25"/>
      <c r="L257" s="84"/>
      <c r="N257" s="60"/>
    </row>
    <row r="258" spans="1:14" ht="15.75">
      <c r="A258" s="41" t="s">
        <v>37</v>
      </c>
      <c r="B258" s="10"/>
      <c r="C258" s="11"/>
      <c r="D258" s="11"/>
      <c r="E258" s="13"/>
      <c r="F258" s="13"/>
      <c r="G258" s="42"/>
      <c r="H258" s="43"/>
      <c r="I258" s="43"/>
      <c r="J258" s="43"/>
      <c r="K258" s="13"/>
      <c r="L258" s="17"/>
      <c r="M258" s="40"/>
      <c r="N258" s="60"/>
    </row>
    <row r="259" spans="1:14" ht="15.75">
      <c r="A259" s="12" t="s">
        <v>38</v>
      </c>
      <c r="B259" s="10"/>
      <c r="C259" s="44"/>
      <c r="D259" s="45"/>
      <c r="E259" s="46"/>
      <c r="F259" s="43"/>
      <c r="G259" s="42"/>
      <c r="H259" s="43"/>
      <c r="I259" s="43"/>
      <c r="J259" s="43"/>
      <c r="K259" s="13"/>
      <c r="L259" s="17"/>
      <c r="M259" s="24"/>
      <c r="N259" s="24"/>
    </row>
    <row r="260" spans="1:14" ht="15.75">
      <c r="A260" s="12" t="s">
        <v>39</v>
      </c>
      <c r="B260" s="10"/>
      <c r="C260" s="11"/>
      <c r="D260" s="45"/>
      <c r="E260" s="46"/>
      <c r="F260" s="43"/>
      <c r="G260" s="42"/>
      <c r="H260" s="47"/>
      <c r="I260" s="47"/>
      <c r="J260" s="47"/>
      <c r="K260" s="13"/>
      <c r="L260" s="17"/>
      <c r="M260" s="17"/>
      <c r="N260" s="17"/>
    </row>
    <row r="261" spans="1:14" ht="15.75">
      <c r="A261" s="12" t="s">
        <v>40</v>
      </c>
      <c r="B261" s="44"/>
      <c r="C261" s="11"/>
      <c r="D261" s="45"/>
      <c r="E261" s="46"/>
      <c r="F261" s="43"/>
      <c r="G261" s="48"/>
      <c r="H261" s="47"/>
      <c r="I261" s="47"/>
      <c r="J261" s="47"/>
      <c r="K261" s="13"/>
      <c r="L261" s="17"/>
      <c r="M261" s="17"/>
      <c r="N261" s="17"/>
    </row>
    <row r="262" spans="1:14" ht="15.75">
      <c r="A262" s="12" t="s">
        <v>41</v>
      </c>
      <c r="B262" s="35"/>
      <c r="C262" s="11"/>
      <c r="D262" s="49"/>
      <c r="E262" s="43"/>
      <c r="F262" s="43"/>
      <c r="G262" s="48"/>
      <c r="H262" s="47"/>
      <c r="I262" s="47"/>
      <c r="J262" s="47"/>
      <c r="K262" s="43"/>
      <c r="L262" s="17"/>
      <c r="M262" s="17"/>
      <c r="N262" s="17"/>
    </row>
    <row r="264" spans="1:14" ht="15">
      <c r="A264" s="93" t="s">
        <v>0</v>
      </c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</row>
    <row r="265" spans="1:14" ht="15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</row>
    <row r="266" spans="1:14" ht="15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</row>
    <row r="267" spans="1:14" ht="15.75">
      <c r="A267" s="94" t="s">
        <v>1</v>
      </c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</row>
    <row r="268" spans="1:14" ht="15.75">
      <c r="A268" s="94" t="s">
        <v>2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</row>
    <row r="269" spans="1:14" ht="16.5" thickBot="1">
      <c r="A269" s="95" t="s">
        <v>3</v>
      </c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</row>
    <row r="270" spans="1:14" ht="15.75">
      <c r="A270" s="96" t="s">
        <v>84</v>
      </c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</row>
    <row r="271" spans="1:14" ht="15.75">
      <c r="A271" s="96" t="s">
        <v>5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</row>
    <row r="272" spans="1:14" ht="15">
      <c r="A272" s="91" t="s">
        <v>6</v>
      </c>
      <c r="B272" s="88" t="s">
        <v>7</v>
      </c>
      <c r="C272" s="88" t="s">
        <v>8</v>
      </c>
      <c r="D272" s="91" t="s">
        <v>9</v>
      </c>
      <c r="E272" s="91" t="s">
        <v>10</v>
      </c>
      <c r="F272" s="88" t="s">
        <v>11</v>
      </c>
      <c r="G272" s="88" t="s">
        <v>12</v>
      </c>
      <c r="H272" s="88" t="s">
        <v>13</v>
      </c>
      <c r="I272" s="88" t="s">
        <v>14</v>
      </c>
      <c r="J272" s="88" t="s">
        <v>15</v>
      </c>
      <c r="K272" s="90" t="s">
        <v>16</v>
      </c>
      <c r="L272" s="88" t="s">
        <v>17</v>
      </c>
      <c r="M272" s="88" t="s">
        <v>18</v>
      </c>
      <c r="N272" s="88" t="s">
        <v>19</v>
      </c>
    </row>
    <row r="273" spans="1:14" ht="15">
      <c r="A273" s="92"/>
      <c r="B273" s="102"/>
      <c r="C273" s="102"/>
      <c r="D273" s="92"/>
      <c r="E273" s="92"/>
      <c r="F273" s="102"/>
      <c r="G273" s="102"/>
      <c r="H273" s="102"/>
      <c r="I273" s="102"/>
      <c r="J273" s="102"/>
      <c r="K273" s="103"/>
      <c r="L273" s="102"/>
      <c r="M273" s="102"/>
      <c r="N273" s="102"/>
    </row>
    <row r="274" spans="1:14" ht="15.75">
      <c r="A274" s="64">
        <v>1</v>
      </c>
      <c r="B274" s="71">
        <v>43216</v>
      </c>
      <c r="C274" s="66" t="s">
        <v>62</v>
      </c>
      <c r="D274" s="66" t="s">
        <v>21</v>
      </c>
      <c r="E274" s="66" t="s">
        <v>70</v>
      </c>
      <c r="F274" s="67">
        <v>3725</v>
      </c>
      <c r="G274" s="67">
        <v>3680</v>
      </c>
      <c r="H274" s="67">
        <v>3750</v>
      </c>
      <c r="I274" s="67">
        <v>3775</v>
      </c>
      <c r="J274" s="67">
        <v>3800</v>
      </c>
      <c r="K274" s="67">
        <v>3750</v>
      </c>
      <c r="L274" s="66">
        <v>100</v>
      </c>
      <c r="M274" s="68">
        <f aca="true" t="shared" si="34" ref="M274:M279">IF(D274="BUY",(K274-F274)*(L274),(F274-K274)*(L274))</f>
        <v>2500</v>
      </c>
      <c r="N274" s="69">
        <f aca="true" t="shared" si="35" ref="N274:N279">M274/(L274)/F274%</f>
        <v>0.6711409395973155</v>
      </c>
    </row>
    <row r="275" spans="1:14" ht="15.75">
      <c r="A275" s="64">
        <v>2</v>
      </c>
      <c r="B275" s="71">
        <v>43216</v>
      </c>
      <c r="C275" s="66" t="s">
        <v>62</v>
      </c>
      <c r="D275" s="66" t="s">
        <v>21</v>
      </c>
      <c r="E275" s="66" t="s">
        <v>68</v>
      </c>
      <c r="F275" s="67">
        <v>7000</v>
      </c>
      <c r="G275" s="67">
        <v>6920</v>
      </c>
      <c r="H275" s="67">
        <v>7050</v>
      </c>
      <c r="I275" s="67">
        <v>7100</v>
      </c>
      <c r="J275" s="67">
        <v>7150</v>
      </c>
      <c r="K275" s="67">
        <v>7150</v>
      </c>
      <c r="L275" s="66">
        <v>50</v>
      </c>
      <c r="M275" s="68">
        <f t="shared" si="34"/>
        <v>7500</v>
      </c>
      <c r="N275" s="69">
        <f t="shared" si="35"/>
        <v>2.142857142857143</v>
      </c>
    </row>
    <row r="276" spans="1:14" ht="15.75">
      <c r="A276" s="64">
        <v>3</v>
      </c>
      <c r="B276" s="71">
        <v>43203</v>
      </c>
      <c r="C276" s="66" t="s">
        <v>62</v>
      </c>
      <c r="D276" s="66" t="s">
        <v>23</v>
      </c>
      <c r="E276" s="66" t="s">
        <v>63</v>
      </c>
      <c r="F276" s="67">
        <v>3680</v>
      </c>
      <c r="G276" s="67">
        <v>3720</v>
      </c>
      <c r="H276" s="67">
        <v>3655</v>
      </c>
      <c r="I276" s="67">
        <v>3630</v>
      </c>
      <c r="J276" s="67">
        <v>3605</v>
      </c>
      <c r="K276" s="67">
        <v>3655</v>
      </c>
      <c r="L276" s="66">
        <v>100</v>
      </c>
      <c r="M276" s="68">
        <f t="shared" si="34"/>
        <v>2500</v>
      </c>
      <c r="N276" s="69">
        <f t="shared" si="35"/>
        <v>0.6793478260869565</v>
      </c>
    </row>
    <row r="277" spans="1:14" ht="15.75">
      <c r="A277" s="64">
        <v>4</v>
      </c>
      <c r="B277" s="71">
        <v>43201</v>
      </c>
      <c r="C277" s="66" t="s">
        <v>62</v>
      </c>
      <c r="D277" s="66" t="s">
        <v>21</v>
      </c>
      <c r="E277" s="66" t="s">
        <v>65</v>
      </c>
      <c r="F277" s="67">
        <v>8980</v>
      </c>
      <c r="G277" s="67">
        <v>8900</v>
      </c>
      <c r="H277" s="67">
        <v>9030</v>
      </c>
      <c r="I277" s="67">
        <v>9080</v>
      </c>
      <c r="J277" s="67">
        <v>9130</v>
      </c>
      <c r="K277" s="67">
        <v>9030</v>
      </c>
      <c r="L277" s="66">
        <v>50</v>
      </c>
      <c r="M277" s="68">
        <f t="shared" si="34"/>
        <v>2500</v>
      </c>
      <c r="N277" s="69">
        <f t="shared" si="35"/>
        <v>0.5567928730512249</v>
      </c>
    </row>
    <row r="278" spans="1:14" ht="15.75">
      <c r="A278" s="64">
        <v>5</v>
      </c>
      <c r="B278" s="71">
        <v>43200</v>
      </c>
      <c r="C278" s="66" t="s">
        <v>62</v>
      </c>
      <c r="D278" s="66" t="s">
        <v>23</v>
      </c>
      <c r="E278" s="66" t="s">
        <v>71</v>
      </c>
      <c r="F278" s="67">
        <v>3925</v>
      </c>
      <c r="G278" s="67">
        <v>3965</v>
      </c>
      <c r="H278" s="67">
        <v>3900</v>
      </c>
      <c r="I278" s="67">
        <v>3875</v>
      </c>
      <c r="J278" s="67">
        <v>3850</v>
      </c>
      <c r="K278" s="67">
        <v>3904</v>
      </c>
      <c r="L278" s="66">
        <v>100</v>
      </c>
      <c r="M278" s="68">
        <f t="shared" si="34"/>
        <v>2100</v>
      </c>
      <c r="N278" s="69">
        <f t="shared" si="35"/>
        <v>0.535031847133758</v>
      </c>
    </row>
    <row r="279" spans="1:14" ht="15.75">
      <c r="A279" s="64">
        <v>6</v>
      </c>
      <c r="B279" s="71">
        <v>43200</v>
      </c>
      <c r="C279" s="66" t="s">
        <v>62</v>
      </c>
      <c r="D279" s="66" t="s">
        <v>23</v>
      </c>
      <c r="E279" s="66" t="s">
        <v>70</v>
      </c>
      <c r="F279" s="67">
        <v>3850</v>
      </c>
      <c r="G279" s="67">
        <v>3890</v>
      </c>
      <c r="H279" s="67">
        <v>3825</v>
      </c>
      <c r="I279" s="67">
        <v>3800</v>
      </c>
      <c r="J279" s="67">
        <v>3775</v>
      </c>
      <c r="K279" s="67">
        <v>3775</v>
      </c>
      <c r="L279" s="66">
        <v>100</v>
      </c>
      <c r="M279" s="68">
        <f t="shared" si="34"/>
        <v>7500</v>
      </c>
      <c r="N279" s="69">
        <f t="shared" si="35"/>
        <v>1.948051948051948</v>
      </c>
    </row>
    <row r="280" spans="1:14" ht="15.75">
      <c r="A280" s="64">
        <v>7</v>
      </c>
      <c r="B280" s="71">
        <v>43195</v>
      </c>
      <c r="C280" s="66" t="s">
        <v>62</v>
      </c>
      <c r="D280" s="66" t="s">
        <v>23</v>
      </c>
      <c r="E280" s="66" t="s">
        <v>68</v>
      </c>
      <c r="F280" s="67">
        <v>6500</v>
      </c>
      <c r="G280" s="67">
        <v>6580</v>
      </c>
      <c r="H280" s="67">
        <v>6450</v>
      </c>
      <c r="I280" s="67">
        <v>6400</v>
      </c>
      <c r="J280" s="67">
        <v>6350</v>
      </c>
      <c r="K280" s="67">
        <v>6400</v>
      </c>
      <c r="L280" s="66">
        <v>50</v>
      </c>
      <c r="M280" s="68">
        <f aca="true" t="shared" si="36" ref="M280:M285">IF(D280="BUY",(K280-F280)*(L280),(F280-K280)*(L280))</f>
        <v>5000</v>
      </c>
      <c r="N280" s="69">
        <f aca="true" t="shared" si="37" ref="N280:N285">M280/(L280)/F280%</f>
        <v>1.5384615384615385</v>
      </c>
    </row>
    <row r="281" spans="1:14" ht="15.75">
      <c r="A281" s="64">
        <v>8</v>
      </c>
      <c r="B281" s="71">
        <v>43194</v>
      </c>
      <c r="C281" s="66" t="s">
        <v>62</v>
      </c>
      <c r="D281" s="66" t="s">
        <v>23</v>
      </c>
      <c r="E281" s="66" t="s">
        <v>76</v>
      </c>
      <c r="F281" s="67">
        <v>4150</v>
      </c>
      <c r="G281" s="67">
        <v>4190</v>
      </c>
      <c r="H281" s="67">
        <v>4125</v>
      </c>
      <c r="I281" s="67">
        <v>4100</v>
      </c>
      <c r="J281" s="67">
        <v>4075</v>
      </c>
      <c r="K281" s="67">
        <v>4125</v>
      </c>
      <c r="L281" s="66">
        <v>100</v>
      </c>
      <c r="M281" s="68">
        <f t="shared" si="36"/>
        <v>2500</v>
      </c>
      <c r="N281" s="69">
        <f t="shared" si="37"/>
        <v>0.6024096385542169</v>
      </c>
    </row>
    <row r="282" spans="1:14" ht="15.75">
      <c r="A282" s="64">
        <v>9</v>
      </c>
      <c r="B282" s="71">
        <v>43192</v>
      </c>
      <c r="C282" s="66" t="s">
        <v>62</v>
      </c>
      <c r="D282" s="66" t="s">
        <v>23</v>
      </c>
      <c r="E282" s="66" t="s">
        <v>71</v>
      </c>
      <c r="F282" s="67">
        <v>4000</v>
      </c>
      <c r="G282" s="67">
        <v>4040</v>
      </c>
      <c r="H282" s="67">
        <v>3975</v>
      </c>
      <c r="I282" s="67">
        <v>3950</v>
      </c>
      <c r="J282" s="67">
        <v>3900</v>
      </c>
      <c r="K282" s="67">
        <v>3955</v>
      </c>
      <c r="L282" s="66">
        <v>100</v>
      </c>
      <c r="M282" s="68">
        <f t="shared" si="36"/>
        <v>4500</v>
      </c>
      <c r="N282" s="69">
        <f t="shared" si="37"/>
        <v>1.125</v>
      </c>
    </row>
    <row r="283" spans="1:14" ht="15.75">
      <c r="A283" s="64">
        <v>10</v>
      </c>
      <c r="B283" s="71">
        <v>43192</v>
      </c>
      <c r="C283" s="66" t="s">
        <v>62</v>
      </c>
      <c r="D283" s="66" t="s">
        <v>21</v>
      </c>
      <c r="E283" s="66" t="s">
        <v>85</v>
      </c>
      <c r="F283" s="67">
        <v>4120</v>
      </c>
      <c r="G283" s="67">
        <v>4080</v>
      </c>
      <c r="H283" s="67">
        <v>4145</v>
      </c>
      <c r="I283" s="67">
        <v>4170</v>
      </c>
      <c r="J283" s="67">
        <v>4195</v>
      </c>
      <c r="K283" s="67">
        <v>4080</v>
      </c>
      <c r="L283" s="66">
        <v>100</v>
      </c>
      <c r="M283" s="68">
        <f t="shared" si="36"/>
        <v>-4000</v>
      </c>
      <c r="N283" s="69">
        <f t="shared" si="37"/>
        <v>-0.9708737864077669</v>
      </c>
    </row>
    <row r="284" spans="1:14" ht="15.75">
      <c r="A284" s="64">
        <v>11</v>
      </c>
      <c r="B284" s="71">
        <v>43192</v>
      </c>
      <c r="C284" s="66" t="s">
        <v>62</v>
      </c>
      <c r="D284" s="66" t="s">
        <v>21</v>
      </c>
      <c r="E284" s="66" t="s">
        <v>70</v>
      </c>
      <c r="F284" s="67">
        <v>3930</v>
      </c>
      <c r="G284" s="67">
        <v>3890</v>
      </c>
      <c r="H284" s="67">
        <v>3955</v>
      </c>
      <c r="I284" s="67">
        <v>3980</v>
      </c>
      <c r="J284" s="67">
        <v>4005</v>
      </c>
      <c r="K284" s="67">
        <v>3955</v>
      </c>
      <c r="L284" s="66">
        <v>100</v>
      </c>
      <c r="M284" s="68">
        <f t="shared" si="36"/>
        <v>2500</v>
      </c>
      <c r="N284" s="69">
        <f t="shared" si="37"/>
        <v>0.6361323155216285</v>
      </c>
    </row>
    <row r="285" spans="1:14" ht="15.75">
      <c r="A285" s="64">
        <v>12</v>
      </c>
      <c r="B285" s="71">
        <v>43192</v>
      </c>
      <c r="C285" s="66" t="s">
        <v>62</v>
      </c>
      <c r="D285" s="66" t="s">
        <v>21</v>
      </c>
      <c r="E285" s="66" t="s">
        <v>76</v>
      </c>
      <c r="F285" s="67">
        <v>4207</v>
      </c>
      <c r="G285" s="67">
        <v>4167</v>
      </c>
      <c r="H285" s="67">
        <v>4234</v>
      </c>
      <c r="I285" s="67">
        <v>4260</v>
      </c>
      <c r="J285" s="67">
        <v>4285</v>
      </c>
      <c r="K285" s="67">
        <v>4234</v>
      </c>
      <c r="L285" s="66">
        <v>100</v>
      </c>
      <c r="M285" s="68">
        <f t="shared" si="36"/>
        <v>2700</v>
      </c>
      <c r="N285" s="69">
        <f t="shared" si="37"/>
        <v>0.6417874970287616</v>
      </c>
    </row>
    <row r="287" spans="1:14" ht="15.75">
      <c r="A287" s="9" t="s">
        <v>25</v>
      </c>
      <c r="B287" s="10"/>
      <c r="C287" s="11"/>
      <c r="D287" s="12"/>
      <c r="E287" s="13"/>
      <c r="F287" s="13"/>
      <c r="G287" s="14"/>
      <c r="H287" s="15"/>
      <c r="I287" s="15"/>
      <c r="J287" s="15"/>
      <c r="K287" s="16"/>
      <c r="M287" s="17"/>
      <c r="N287" s="1"/>
    </row>
    <row r="288" spans="1:14" ht="15.75">
      <c r="A288" s="9" t="s">
        <v>26</v>
      </c>
      <c r="B288" s="19"/>
      <c r="C288" s="11"/>
      <c r="D288" s="12"/>
      <c r="E288" s="13"/>
      <c r="F288" s="13"/>
      <c r="G288" s="14"/>
      <c r="H288" s="13"/>
      <c r="I288" s="13"/>
      <c r="J288" s="13"/>
      <c r="K288" s="16"/>
      <c r="L288" s="17"/>
      <c r="M288" s="1"/>
      <c r="N288" s="1"/>
    </row>
    <row r="289" spans="1:14" ht="15.75">
      <c r="A289" s="9" t="s">
        <v>26</v>
      </c>
      <c r="B289" s="19"/>
      <c r="C289" s="20"/>
      <c r="D289" s="21"/>
      <c r="E289" s="22"/>
      <c r="F289" s="22"/>
      <c r="G289" s="23"/>
      <c r="H289" s="22"/>
      <c r="I289" s="22"/>
      <c r="J289" s="22"/>
      <c r="K289" s="22"/>
      <c r="L289" s="17"/>
      <c r="M289" s="1"/>
      <c r="N289" s="1"/>
    </row>
    <row r="290" spans="1:14" ht="16.5" thickBot="1">
      <c r="A290" s="58"/>
      <c r="B290" s="59"/>
      <c r="C290" s="22"/>
      <c r="D290" s="22"/>
      <c r="E290" s="22"/>
      <c r="F290" s="25"/>
      <c r="G290" s="26"/>
      <c r="H290" s="27" t="s">
        <v>27</v>
      </c>
      <c r="I290" s="27"/>
      <c r="J290" s="25"/>
      <c r="K290" s="25"/>
      <c r="L290" s="17"/>
      <c r="M290" s="60"/>
      <c r="N290" s="17"/>
    </row>
    <row r="291" spans="1:14" ht="15.75">
      <c r="A291" s="58"/>
      <c r="B291" s="59"/>
      <c r="C291" s="89" t="s">
        <v>28</v>
      </c>
      <c r="D291" s="89"/>
      <c r="E291" s="29">
        <v>12</v>
      </c>
      <c r="F291" s="30">
        <f>F292+F293+F294+F295+F296+F297</f>
        <v>99.99999999999999</v>
      </c>
      <c r="G291" s="31">
        <v>12</v>
      </c>
      <c r="H291" s="32">
        <f>G292/G291%</f>
        <v>91.66666666666667</v>
      </c>
      <c r="I291" s="32"/>
      <c r="J291" s="25"/>
      <c r="K291" s="25"/>
      <c r="L291" s="84"/>
      <c r="M291" s="60"/>
      <c r="N291" s="80"/>
    </row>
    <row r="292" spans="1:14" ht="15.75">
      <c r="A292" s="58"/>
      <c r="B292" s="59"/>
      <c r="C292" s="86" t="s">
        <v>29</v>
      </c>
      <c r="D292" s="86"/>
      <c r="E292" s="33">
        <v>11</v>
      </c>
      <c r="F292" s="34">
        <f>(E292/E291)*100</f>
        <v>91.66666666666666</v>
      </c>
      <c r="G292" s="31">
        <v>11</v>
      </c>
      <c r="H292" s="28"/>
      <c r="I292" s="28"/>
      <c r="J292" s="25"/>
      <c r="K292" s="25"/>
      <c r="L292" s="84"/>
      <c r="M292" s="60"/>
      <c r="N292" s="80"/>
    </row>
    <row r="293" spans="1:14" ht="15.75">
      <c r="A293" s="58"/>
      <c r="B293" s="59"/>
      <c r="C293" s="86" t="s">
        <v>31</v>
      </c>
      <c r="D293" s="86"/>
      <c r="E293" s="33">
        <v>0</v>
      </c>
      <c r="F293" s="34">
        <f>(E293/E291)*100</f>
        <v>0</v>
      </c>
      <c r="G293" s="36"/>
      <c r="H293" s="31"/>
      <c r="I293" s="31"/>
      <c r="J293" s="25"/>
      <c r="K293" s="2"/>
      <c r="L293" s="84"/>
      <c r="M293" s="60"/>
      <c r="N293" s="80"/>
    </row>
    <row r="294" spans="1:14" ht="15.75">
      <c r="A294" s="58"/>
      <c r="B294" s="59"/>
      <c r="C294" s="86" t="s">
        <v>32</v>
      </c>
      <c r="D294" s="86"/>
      <c r="E294" s="33">
        <v>0</v>
      </c>
      <c r="F294" s="34">
        <f>(E294/E291)*100</f>
        <v>0</v>
      </c>
      <c r="G294" s="36"/>
      <c r="H294" s="31"/>
      <c r="I294" s="31"/>
      <c r="J294" s="25"/>
      <c r="K294" s="25"/>
      <c r="L294" s="25"/>
      <c r="M294" s="60"/>
      <c r="N294" s="80"/>
    </row>
    <row r="295" spans="1:14" ht="15.75">
      <c r="A295" s="58"/>
      <c r="B295" s="59"/>
      <c r="C295" s="86" t="s">
        <v>33</v>
      </c>
      <c r="D295" s="86"/>
      <c r="E295" s="33">
        <v>1</v>
      </c>
      <c r="F295" s="34">
        <f>(E295/E291)*100</f>
        <v>8.333333333333332</v>
      </c>
      <c r="G295" s="36"/>
      <c r="H295" s="22" t="s">
        <v>34</v>
      </c>
      <c r="I295" s="22"/>
      <c r="J295" s="25"/>
      <c r="K295" s="25"/>
      <c r="L295" s="84"/>
      <c r="M295" s="60"/>
      <c r="N295" s="80"/>
    </row>
    <row r="296" spans="1:14" ht="15.75">
      <c r="A296" s="58"/>
      <c r="B296" s="59"/>
      <c r="C296" s="86" t="s">
        <v>35</v>
      </c>
      <c r="D296" s="86"/>
      <c r="E296" s="33">
        <v>0</v>
      </c>
      <c r="F296" s="34">
        <f>(E296/E291)*100</f>
        <v>0</v>
      </c>
      <c r="G296" s="36"/>
      <c r="H296" s="22"/>
      <c r="I296" s="22"/>
      <c r="J296" s="25"/>
      <c r="K296" s="25"/>
      <c r="L296" s="84"/>
      <c r="M296" s="60"/>
      <c r="N296" s="80"/>
    </row>
    <row r="297" spans="1:14" ht="16.5" thickBot="1">
      <c r="A297" s="58"/>
      <c r="B297" s="59"/>
      <c r="C297" s="87" t="s">
        <v>36</v>
      </c>
      <c r="D297" s="87"/>
      <c r="E297" s="38"/>
      <c r="F297" s="39">
        <f>(E297/E291)*100</f>
        <v>0</v>
      </c>
      <c r="G297" s="36"/>
      <c r="H297" s="22"/>
      <c r="I297" s="22"/>
      <c r="J297" s="25"/>
      <c r="K297" s="25"/>
      <c r="L297" s="84"/>
      <c r="M297" s="60"/>
      <c r="N297" s="80"/>
    </row>
    <row r="298" spans="1:14" ht="15.75">
      <c r="A298" s="41" t="s">
        <v>37</v>
      </c>
      <c r="B298" s="10"/>
      <c r="C298" s="11"/>
      <c r="D298" s="11"/>
      <c r="E298" s="13"/>
      <c r="F298" s="13"/>
      <c r="G298" s="42"/>
      <c r="H298" s="43"/>
      <c r="I298" s="43"/>
      <c r="J298" s="43"/>
      <c r="K298" s="13"/>
      <c r="L298" s="17"/>
      <c r="M298" s="40"/>
      <c r="N298" s="40"/>
    </row>
    <row r="299" spans="1:14" ht="15.75">
      <c r="A299" s="12" t="s">
        <v>38</v>
      </c>
      <c r="B299" s="10"/>
      <c r="C299" s="44"/>
      <c r="D299" s="45"/>
      <c r="E299" s="46"/>
      <c r="F299" s="43"/>
      <c r="G299" s="42"/>
      <c r="H299" s="43"/>
      <c r="I299" s="43"/>
      <c r="J299" s="43"/>
      <c r="K299" s="13"/>
      <c r="L299" s="17"/>
      <c r="M299" s="24"/>
      <c r="N299" s="24"/>
    </row>
    <row r="300" spans="1:14" ht="15.75">
      <c r="A300" s="12" t="s">
        <v>39</v>
      </c>
      <c r="B300" s="10"/>
      <c r="C300" s="11"/>
      <c r="D300" s="45"/>
      <c r="E300" s="46"/>
      <c r="F300" s="43"/>
      <c r="G300" s="42"/>
      <c r="H300" s="47"/>
      <c r="I300" s="47"/>
      <c r="J300" s="47"/>
      <c r="K300" s="13"/>
      <c r="L300" s="17"/>
      <c r="M300" s="17"/>
      <c r="N300" s="17"/>
    </row>
    <row r="301" spans="1:14" ht="15.75">
      <c r="A301" s="12" t="s">
        <v>40</v>
      </c>
      <c r="B301" s="44"/>
      <c r="C301" s="11"/>
      <c r="D301" s="45"/>
      <c r="E301" s="46"/>
      <c r="F301" s="43"/>
      <c r="G301" s="48"/>
      <c r="H301" s="47"/>
      <c r="I301" s="47"/>
      <c r="J301" s="47"/>
      <c r="K301" s="13"/>
      <c r="L301" s="17"/>
      <c r="M301" s="17"/>
      <c r="N301" s="17"/>
    </row>
    <row r="302" spans="1:14" ht="15.75">
      <c r="A302" s="12" t="s">
        <v>41</v>
      </c>
      <c r="B302" s="35"/>
      <c r="C302" s="11"/>
      <c r="D302" s="49"/>
      <c r="E302" s="43"/>
      <c r="F302" s="43"/>
      <c r="G302" s="48"/>
      <c r="H302" s="47"/>
      <c r="I302" s="47"/>
      <c r="J302" s="47"/>
      <c r="K302" s="43"/>
      <c r="L302" s="17"/>
      <c r="M302" s="17"/>
      <c r="N302" s="17"/>
    </row>
    <row r="303" spans="1:14" ht="15">
      <c r="A303" s="93" t="s">
        <v>0</v>
      </c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</row>
    <row r="304" spans="1:14" ht="15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</row>
    <row r="305" spans="1:14" ht="15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</row>
    <row r="306" spans="1:14" ht="15.75">
      <c r="A306" s="94" t="s">
        <v>1</v>
      </c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</row>
    <row r="307" spans="1:14" ht="15.75">
      <c r="A307" s="94" t="s">
        <v>2</v>
      </c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</row>
    <row r="308" spans="1:14" ht="16.5" thickBot="1">
      <c r="A308" s="95" t="s">
        <v>3</v>
      </c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</row>
    <row r="309" spans="1:14" ht="15.75">
      <c r="A309" s="96" t="s">
        <v>80</v>
      </c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</row>
    <row r="310" spans="1:14" ht="15.75">
      <c r="A310" s="96" t="s">
        <v>5</v>
      </c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</row>
    <row r="311" spans="1:14" ht="15">
      <c r="A311" s="91" t="s">
        <v>6</v>
      </c>
      <c r="B311" s="88" t="s">
        <v>7</v>
      </c>
      <c r="C311" s="88" t="s">
        <v>8</v>
      </c>
      <c r="D311" s="91" t="s">
        <v>9</v>
      </c>
      <c r="E311" s="91" t="s">
        <v>10</v>
      </c>
      <c r="F311" s="88" t="s">
        <v>11</v>
      </c>
      <c r="G311" s="88" t="s">
        <v>12</v>
      </c>
      <c r="H311" s="88" t="s">
        <v>13</v>
      </c>
      <c r="I311" s="88" t="s">
        <v>14</v>
      </c>
      <c r="J311" s="88" t="s">
        <v>15</v>
      </c>
      <c r="K311" s="90" t="s">
        <v>16</v>
      </c>
      <c r="L311" s="88" t="s">
        <v>17</v>
      </c>
      <c r="M311" s="88" t="s">
        <v>18</v>
      </c>
      <c r="N311" s="88" t="s">
        <v>19</v>
      </c>
    </row>
    <row r="312" spans="1:14" ht="15">
      <c r="A312" s="92"/>
      <c r="B312" s="102"/>
      <c r="C312" s="102"/>
      <c r="D312" s="92"/>
      <c r="E312" s="92"/>
      <c r="F312" s="102"/>
      <c r="G312" s="102"/>
      <c r="H312" s="102"/>
      <c r="I312" s="102"/>
      <c r="J312" s="102"/>
      <c r="K312" s="103"/>
      <c r="L312" s="102"/>
      <c r="M312" s="102"/>
      <c r="N312" s="102"/>
    </row>
    <row r="313" spans="1:14" ht="15.75">
      <c r="A313" s="64">
        <v>1</v>
      </c>
      <c r="B313" s="71">
        <v>43186</v>
      </c>
      <c r="C313" s="66" t="s">
        <v>62</v>
      </c>
      <c r="D313" s="66" t="s">
        <v>23</v>
      </c>
      <c r="E313" s="66" t="s">
        <v>66</v>
      </c>
      <c r="F313" s="67">
        <v>4105</v>
      </c>
      <c r="G313" s="67">
        <v>4140</v>
      </c>
      <c r="H313" s="67">
        <v>4080</v>
      </c>
      <c r="I313" s="67">
        <v>4065</v>
      </c>
      <c r="J313" s="67">
        <v>4040</v>
      </c>
      <c r="K313" s="67">
        <v>4080</v>
      </c>
      <c r="L313" s="66">
        <v>100</v>
      </c>
      <c r="M313" s="68">
        <f aca="true" t="shared" si="38" ref="M313:M318">IF(D313="BUY",(K313-F313)*(L313),(F313-K313)*(L313))</f>
        <v>2500</v>
      </c>
      <c r="N313" s="69">
        <f aca="true" t="shared" si="39" ref="N313:N318">M313/(L313)/F313%</f>
        <v>0.6090133982947625</v>
      </c>
    </row>
    <row r="314" spans="1:14" ht="15.75">
      <c r="A314" s="64">
        <v>2</v>
      </c>
      <c r="B314" s="71">
        <v>43186</v>
      </c>
      <c r="C314" s="66" t="s">
        <v>62</v>
      </c>
      <c r="D314" s="66" t="s">
        <v>23</v>
      </c>
      <c r="E314" s="66" t="s">
        <v>65</v>
      </c>
      <c r="F314" s="67">
        <v>8770</v>
      </c>
      <c r="G314" s="67">
        <v>8850</v>
      </c>
      <c r="H314" s="67">
        <v>8720</v>
      </c>
      <c r="I314" s="67">
        <v>8670</v>
      </c>
      <c r="J314" s="67">
        <v>8620</v>
      </c>
      <c r="K314" s="67">
        <v>8720</v>
      </c>
      <c r="L314" s="66">
        <v>50</v>
      </c>
      <c r="M314" s="68">
        <f t="shared" si="38"/>
        <v>2500</v>
      </c>
      <c r="N314" s="69">
        <f t="shared" si="39"/>
        <v>0.5701254275940707</v>
      </c>
    </row>
    <row r="315" spans="1:14" ht="15.75">
      <c r="A315" s="64">
        <v>3</v>
      </c>
      <c r="B315" s="71">
        <v>43185</v>
      </c>
      <c r="C315" s="66" t="s">
        <v>62</v>
      </c>
      <c r="D315" s="66" t="s">
        <v>21</v>
      </c>
      <c r="E315" s="66" t="s">
        <v>76</v>
      </c>
      <c r="F315" s="67">
        <v>4115</v>
      </c>
      <c r="G315" s="67">
        <v>4078</v>
      </c>
      <c r="H315" s="67">
        <v>4140</v>
      </c>
      <c r="I315" s="67">
        <v>4165</v>
      </c>
      <c r="J315" s="67">
        <v>4190</v>
      </c>
      <c r="K315" s="67">
        <v>4140</v>
      </c>
      <c r="L315" s="66">
        <v>100</v>
      </c>
      <c r="M315" s="68">
        <f t="shared" si="38"/>
        <v>2500</v>
      </c>
      <c r="N315" s="69">
        <f t="shared" si="39"/>
        <v>0.6075334143377886</v>
      </c>
    </row>
    <row r="316" spans="1:14" ht="15.75">
      <c r="A316" s="64">
        <v>4</v>
      </c>
      <c r="B316" s="71">
        <v>43182</v>
      </c>
      <c r="C316" s="66" t="s">
        <v>62</v>
      </c>
      <c r="D316" s="66" t="s">
        <v>23</v>
      </c>
      <c r="E316" s="66" t="s">
        <v>71</v>
      </c>
      <c r="F316" s="67">
        <v>4000</v>
      </c>
      <c r="G316" s="67">
        <v>4040</v>
      </c>
      <c r="H316" s="67">
        <v>3975</v>
      </c>
      <c r="I316" s="67">
        <v>3950</v>
      </c>
      <c r="J316" s="67">
        <v>3925</v>
      </c>
      <c r="K316" s="67">
        <v>3950</v>
      </c>
      <c r="L316" s="66">
        <v>100</v>
      </c>
      <c r="M316" s="68">
        <f t="shared" si="38"/>
        <v>5000</v>
      </c>
      <c r="N316" s="69">
        <f t="shared" si="39"/>
        <v>1.25</v>
      </c>
    </row>
    <row r="317" spans="1:14" ht="15.75">
      <c r="A317" s="64">
        <v>5</v>
      </c>
      <c r="B317" s="71">
        <v>43182</v>
      </c>
      <c r="C317" s="66" t="s">
        <v>62</v>
      </c>
      <c r="D317" s="66" t="s">
        <v>23</v>
      </c>
      <c r="E317" s="66" t="s">
        <v>65</v>
      </c>
      <c r="F317" s="67">
        <v>8900</v>
      </c>
      <c r="G317" s="67">
        <v>8980</v>
      </c>
      <c r="H317" s="67">
        <v>8850</v>
      </c>
      <c r="I317" s="67">
        <v>8800</v>
      </c>
      <c r="J317" s="67">
        <v>8750</v>
      </c>
      <c r="K317" s="67">
        <v>8850</v>
      </c>
      <c r="L317" s="66">
        <v>50</v>
      </c>
      <c r="M317" s="68">
        <f t="shared" si="38"/>
        <v>2500</v>
      </c>
      <c r="N317" s="69">
        <f t="shared" si="39"/>
        <v>0.5617977528089888</v>
      </c>
    </row>
    <row r="318" spans="1:14" ht="15.75">
      <c r="A318" s="64">
        <v>6</v>
      </c>
      <c r="B318" s="71">
        <v>43171</v>
      </c>
      <c r="C318" s="66" t="s">
        <v>62</v>
      </c>
      <c r="D318" s="66" t="s">
        <v>23</v>
      </c>
      <c r="E318" s="66" t="s">
        <v>71</v>
      </c>
      <c r="F318" s="67">
        <v>4145</v>
      </c>
      <c r="G318" s="67">
        <v>4180</v>
      </c>
      <c r="H318" s="67">
        <v>4120</v>
      </c>
      <c r="I318" s="67">
        <v>4095</v>
      </c>
      <c r="J318" s="67">
        <v>4070</v>
      </c>
      <c r="K318" s="67">
        <v>4120</v>
      </c>
      <c r="L318" s="66">
        <v>100</v>
      </c>
      <c r="M318" s="68">
        <f t="shared" si="38"/>
        <v>2500</v>
      </c>
      <c r="N318" s="69">
        <f t="shared" si="39"/>
        <v>0.6031363088057901</v>
      </c>
    </row>
    <row r="319" spans="1:14" ht="15.75">
      <c r="A319" s="64">
        <v>7</v>
      </c>
      <c r="B319" s="71">
        <v>43168</v>
      </c>
      <c r="C319" s="66" t="s">
        <v>62</v>
      </c>
      <c r="D319" s="66" t="s">
        <v>21</v>
      </c>
      <c r="E319" s="66" t="s">
        <v>63</v>
      </c>
      <c r="F319" s="67">
        <v>3760</v>
      </c>
      <c r="G319" s="67">
        <v>3720</v>
      </c>
      <c r="H319" s="67">
        <v>3785</v>
      </c>
      <c r="I319" s="67">
        <v>3810</v>
      </c>
      <c r="J319" s="67">
        <v>3835</v>
      </c>
      <c r="K319" s="67">
        <v>3720</v>
      </c>
      <c r="L319" s="66">
        <v>100</v>
      </c>
      <c r="M319" s="68">
        <f aca="true" t="shared" si="40" ref="M319:M326">IF(D319="BUY",(K319-F319)*(L319),(F319-K319)*(L319))</f>
        <v>-4000</v>
      </c>
      <c r="N319" s="69">
        <f aca="true" t="shared" si="41" ref="N319:N326">M319/(L319)/F319%</f>
        <v>-1.0638297872340425</v>
      </c>
    </row>
    <row r="320" spans="1:14" ht="15.75">
      <c r="A320" s="64">
        <v>8</v>
      </c>
      <c r="B320" s="71">
        <v>43168</v>
      </c>
      <c r="C320" s="66" t="s">
        <v>62</v>
      </c>
      <c r="D320" s="66" t="s">
        <v>21</v>
      </c>
      <c r="E320" s="66" t="s">
        <v>70</v>
      </c>
      <c r="F320" s="67">
        <v>3825</v>
      </c>
      <c r="G320" s="67">
        <v>3790</v>
      </c>
      <c r="H320" s="67">
        <v>3850</v>
      </c>
      <c r="I320" s="67">
        <v>3875</v>
      </c>
      <c r="J320" s="67">
        <v>3900</v>
      </c>
      <c r="K320" s="67">
        <v>3790</v>
      </c>
      <c r="L320" s="66">
        <v>100</v>
      </c>
      <c r="M320" s="68">
        <f t="shared" si="40"/>
        <v>-3500</v>
      </c>
      <c r="N320" s="69">
        <f t="shared" si="41"/>
        <v>-0.9150326797385621</v>
      </c>
    </row>
    <row r="321" spans="1:14" ht="15.75">
      <c r="A321" s="64">
        <v>9</v>
      </c>
      <c r="B321" s="71">
        <v>43167</v>
      </c>
      <c r="C321" s="66" t="s">
        <v>62</v>
      </c>
      <c r="D321" s="66" t="s">
        <v>21</v>
      </c>
      <c r="E321" s="66" t="s">
        <v>76</v>
      </c>
      <c r="F321" s="67">
        <v>4200</v>
      </c>
      <c r="G321" s="67">
        <v>4175</v>
      </c>
      <c r="H321" s="67">
        <v>4225</v>
      </c>
      <c r="I321" s="67">
        <v>4250</v>
      </c>
      <c r="J321" s="67">
        <v>4275</v>
      </c>
      <c r="K321" s="67">
        <v>4225</v>
      </c>
      <c r="L321" s="66">
        <v>100</v>
      </c>
      <c r="M321" s="68">
        <f t="shared" si="40"/>
        <v>2500</v>
      </c>
      <c r="N321" s="69">
        <f t="shared" si="41"/>
        <v>0.5952380952380952</v>
      </c>
    </row>
    <row r="322" spans="1:14" ht="15.75">
      <c r="A322" s="64">
        <v>10</v>
      </c>
      <c r="B322" s="71">
        <v>43166</v>
      </c>
      <c r="C322" s="66" t="s">
        <v>62</v>
      </c>
      <c r="D322" s="66" t="s">
        <v>23</v>
      </c>
      <c r="E322" s="66" t="s">
        <v>65</v>
      </c>
      <c r="F322" s="67">
        <v>8930</v>
      </c>
      <c r="G322" s="67">
        <v>9010</v>
      </c>
      <c r="H322" s="67">
        <v>8880</v>
      </c>
      <c r="I322" s="67">
        <v>8830</v>
      </c>
      <c r="J322" s="67">
        <v>9780</v>
      </c>
      <c r="K322" s="67">
        <v>8880</v>
      </c>
      <c r="L322" s="66">
        <v>100</v>
      </c>
      <c r="M322" s="68">
        <f t="shared" si="40"/>
        <v>5000</v>
      </c>
      <c r="N322" s="69">
        <f t="shared" si="41"/>
        <v>0.5599104143337066</v>
      </c>
    </row>
    <row r="323" spans="1:14" ht="15.75">
      <c r="A323" s="64">
        <v>11</v>
      </c>
      <c r="B323" s="71">
        <v>43166</v>
      </c>
      <c r="C323" s="66" t="s">
        <v>62</v>
      </c>
      <c r="D323" s="66" t="s">
        <v>21</v>
      </c>
      <c r="E323" s="66" t="s">
        <v>68</v>
      </c>
      <c r="F323" s="67">
        <v>6740</v>
      </c>
      <c r="G323" s="67">
        <v>6670</v>
      </c>
      <c r="H323" s="67">
        <v>6790</v>
      </c>
      <c r="I323" s="67">
        <v>6840</v>
      </c>
      <c r="J323" s="67">
        <v>6890</v>
      </c>
      <c r="K323" s="67">
        <v>6790</v>
      </c>
      <c r="L323" s="66">
        <v>50</v>
      </c>
      <c r="M323" s="68">
        <f t="shared" si="40"/>
        <v>2500</v>
      </c>
      <c r="N323" s="69">
        <f t="shared" si="41"/>
        <v>0.7418397626112759</v>
      </c>
    </row>
    <row r="324" spans="1:14" ht="15.75">
      <c r="A324" s="64">
        <v>12</v>
      </c>
      <c r="B324" s="71">
        <v>43166</v>
      </c>
      <c r="C324" s="66" t="s">
        <v>62</v>
      </c>
      <c r="D324" s="66" t="s">
        <v>21</v>
      </c>
      <c r="E324" s="66" t="s">
        <v>63</v>
      </c>
      <c r="F324" s="67">
        <v>3760</v>
      </c>
      <c r="G324" s="67">
        <v>3720</v>
      </c>
      <c r="H324" s="67">
        <v>3785</v>
      </c>
      <c r="I324" s="67">
        <v>3810</v>
      </c>
      <c r="J324" s="67">
        <v>3835</v>
      </c>
      <c r="K324" s="67">
        <v>3720</v>
      </c>
      <c r="L324" s="66">
        <v>100</v>
      </c>
      <c r="M324" s="68">
        <f t="shared" si="40"/>
        <v>-4000</v>
      </c>
      <c r="N324" s="69">
        <f t="shared" si="41"/>
        <v>-1.0638297872340425</v>
      </c>
    </row>
    <row r="325" spans="1:14" ht="15.75">
      <c r="A325" s="64">
        <v>13</v>
      </c>
      <c r="B325" s="71">
        <v>43165</v>
      </c>
      <c r="C325" s="66" t="s">
        <v>62</v>
      </c>
      <c r="D325" s="66" t="s">
        <v>23</v>
      </c>
      <c r="E325" s="66" t="s">
        <v>76</v>
      </c>
      <c r="F325" s="67">
        <v>4090</v>
      </c>
      <c r="G325" s="67">
        <v>4030</v>
      </c>
      <c r="H325" s="67">
        <v>4065</v>
      </c>
      <c r="I325" s="67">
        <v>4040</v>
      </c>
      <c r="J325" s="67">
        <v>4015</v>
      </c>
      <c r="K325" s="67">
        <v>4065</v>
      </c>
      <c r="L325" s="66">
        <v>100</v>
      </c>
      <c r="M325" s="68">
        <f t="shared" si="40"/>
        <v>2500</v>
      </c>
      <c r="N325" s="69">
        <f t="shared" si="41"/>
        <v>0.6112469437652812</v>
      </c>
    </row>
    <row r="326" spans="1:14" ht="15.75">
      <c r="A326" s="64">
        <v>14</v>
      </c>
      <c r="B326" s="71">
        <v>43160</v>
      </c>
      <c r="C326" s="66" t="s">
        <v>62</v>
      </c>
      <c r="D326" s="66" t="s">
        <v>21</v>
      </c>
      <c r="E326" s="66" t="s">
        <v>65</v>
      </c>
      <c r="F326" s="67">
        <v>9370</v>
      </c>
      <c r="G326" s="67">
        <v>9290</v>
      </c>
      <c r="H326" s="67">
        <v>9420</v>
      </c>
      <c r="I326" s="67">
        <v>9470</v>
      </c>
      <c r="J326" s="67">
        <v>9520</v>
      </c>
      <c r="K326" s="67">
        <v>9420</v>
      </c>
      <c r="L326" s="66">
        <v>50</v>
      </c>
      <c r="M326" s="68">
        <f t="shared" si="40"/>
        <v>2500</v>
      </c>
      <c r="N326" s="69">
        <f t="shared" si="41"/>
        <v>0.5336179295624333</v>
      </c>
    </row>
    <row r="327" spans="1:14" ht="15.75">
      <c r="A327" s="9" t="s">
        <v>25</v>
      </c>
      <c r="B327" s="10"/>
      <c r="C327" s="11"/>
      <c r="D327" s="12"/>
      <c r="E327" s="13"/>
      <c r="F327" s="13"/>
      <c r="G327" s="14"/>
      <c r="H327" s="15"/>
      <c r="I327" s="15"/>
      <c r="J327" s="15"/>
      <c r="K327" s="16"/>
      <c r="L327" s="17"/>
      <c r="M327" s="1"/>
      <c r="N327" s="81"/>
    </row>
    <row r="328" spans="1:14" ht="15.75">
      <c r="A328" s="9" t="s">
        <v>26</v>
      </c>
      <c r="B328" s="19"/>
      <c r="C328" s="11"/>
      <c r="D328" s="12"/>
      <c r="E328" s="13"/>
      <c r="F328" s="13"/>
      <c r="G328" s="14"/>
      <c r="H328" s="13"/>
      <c r="I328" s="13"/>
      <c r="J328" s="13"/>
      <c r="K328" s="16"/>
      <c r="L328" s="17"/>
      <c r="N328" s="1"/>
    </row>
    <row r="329" spans="1:14" ht="15.75">
      <c r="A329" s="9" t="s">
        <v>26</v>
      </c>
      <c r="B329" s="19"/>
      <c r="C329" s="20"/>
      <c r="D329" s="21"/>
      <c r="E329" s="22"/>
      <c r="F329" s="22"/>
      <c r="G329" s="23"/>
      <c r="H329" s="22"/>
      <c r="I329" s="22"/>
      <c r="J329" s="22"/>
      <c r="K329" s="22"/>
      <c r="L329" s="17"/>
      <c r="M329" s="17"/>
      <c r="N329" s="17"/>
    </row>
    <row r="330" spans="1:14" ht="16.5" thickBot="1">
      <c r="A330" s="24"/>
      <c r="B330" s="19"/>
      <c r="C330" s="22"/>
      <c r="D330" s="22"/>
      <c r="E330" s="22"/>
      <c r="F330" s="25"/>
      <c r="G330" s="26"/>
      <c r="H330" s="27" t="s">
        <v>27</v>
      </c>
      <c r="I330" s="27"/>
      <c r="J330" s="28"/>
      <c r="L330" s="28"/>
      <c r="N330" s="17"/>
    </row>
    <row r="331" spans="1:14" ht="15.75">
      <c r="A331" s="24"/>
      <c r="B331" s="19"/>
      <c r="C331" s="97" t="s">
        <v>28</v>
      </c>
      <c r="D331" s="97"/>
      <c r="E331" s="29">
        <v>14</v>
      </c>
      <c r="F331" s="30">
        <v>100</v>
      </c>
      <c r="G331" s="31">
        <v>14</v>
      </c>
      <c r="H331" s="32">
        <f>G332/G331%</f>
        <v>78.57142857142857</v>
      </c>
      <c r="I331" s="32"/>
      <c r="J331" s="32"/>
      <c r="K331" s="2"/>
      <c r="L331" s="17"/>
      <c r="M331" s="1"/>
      <c r="N331" s="1"/>
    </row>
    <row r="332" spans="1:14" ht="15.75">
      <c r="A332" s="24"/>
      <c r="B332" s="19"/>
      <c r="C332" s="98" t="s">
        <v>29</v>
      </c>
      <c r="D332" s="98"/>
      <c r="E332" s="33">
        <v>11</v>
      </c>
      <c r="F332" s="34">
        <f>(E332/E331)*100</f>
        <v>78.57142857142857</v>
      </c>
      <c r="G332" s="31">
        <v>11</v>
      </c>
      <c r="H332" s="28"/>
      <c r="I332" s="28"/>
      <c r="J332" s="22"/>
      <c r="K332" s="28"/>
      <c r="L332" s="1"/>
      <c r="M332" s="17"/>
      <c r="N332" s="22"/>
    </row>
    <row r="333" spans="1:14" ht="15.75">
      <c r="A333" s="35"/>
      <c r="B333" s="19"/>
      <c r="C333" s="98" t="s">
        <v>31</v>
      </c>
      <c r="D333" s="98"/>
      <c r="E333" s="33">
        <v>0</v>
      </c>
      <c r="F333" s="34">
        <f>(E333/E331)*100</f>
        <v>0</v>
      </c>
      <c r="G333" s="36"/>
      <c r="H333" s="31"/>
      <c r="I333" s="31"/>
      <c r="J333" s="22"/>
      <c r="K333" s="28"/>
      <c r="L333" s="17"/>
      <c r="M333" s="20"/>
      <c r="N333" s="20"/>
    </row>
    <row r="334" spans="1:14" ht="13.5" customHeight="1">
      <c r="A334" s="35"/>
      <c r="B334" s="19"/>
      <c r="C334" s="98" t="s">
        <v>32</v>
      </c>
      <c r="D334" s="98"/>
      <c r="E334" s="33">
        <v>0</v>
      </c>
      <c r="F334" s="34">
        <f>(E334/E331)*100</f>
        <v>0</v>
      </c>
      <c r="G334" s="36"/>
      <c r="H334" s="31"/>
      <c r="I334" s="31"/>
      <c r="J334" s="22"/>
      <c r="K334" s="28"/>
      <c r="L334" s="17"/>
      <c r="M334" s="17"/>
      <c r="N334" s="17"/>
    </row>
    <row r="335" spans="1:14" ht="15.75">
      <c r="A335" s="35"/>
      <c r="B335" s="19"/>
      <c r="C335" s="98" t="s">
        <v>33</v>
      </c>
      <c r="D335" s="98"/>
      <c r="E335" s="33">
        <v>3</v>
      </c>
      <c r="F335" s="34">
        <f>(E335/E331)*100</f>
        <v>21.428571428571427</v>
      </c>
      <c r="G335" s="36"/>
      <c r="H335" s="22" t="s">
        <v>34</v>
      </c>
      <c r="I335" s="22"/>
      <c r="J335" s="37"/>
      <c r="K335" s="28"/>
      <c r="L335" s="17"/>
      <c r="M335" s="17"/>
      <c r="N335" s="17"/>
    </row>
    <row r="336" spans="1:14" ht="15.75">
      <c r="A336" s="35"/>
      <c r="B336" s="19"/>
      <c r="C336" s="98" t="s">
        <v>35</v>
      </c>
      <c r="D336" s="98"/>
      <c r="E336" s="33">
        <v>0</v>
      </c>
      <c r="F336" s="34">
        <f>(E336/E331)*100</f>
        <v>0</v>
      </c>
      <c r="G336" s="36"/>
      <c r="H336" s="22"/>
      <c r="I336" s="22"/>
      <c r="J336" s="37"/>
      <c r="K336" s="28"/>
      <c r="L336" s="17"/>
      <c r="M336" s="17"/>
      <c r="N336" s="17"/>
    </row>
    <row r="337" spans="1:14" ht="16.5" thickBot="1">
      <c r="A337" s="35"/>
      <c r="B337" s="19"/>
      <c r="C337" s="99" t="s">
        <v>36</v>
      </c>
      <c r="D337" s="99"/>
      <c r="E337" s="38"/>
      <c r="F337" s="39">
        <f>(E337/E331)*100</f>
        <v>0</v>
      </c>
      <c r="G337" s="36"/>
      <c r="H337" s="22"/>
      <c r="I337" s="22"/>
      <c r="J337" s="2"/>
      <c r="K337" s="2"/>
      <c r="L337" s="1"/>
      <c r="M337" s="17"/>
      <c r="N337" s="17"/>
    </row>
    <row r="338" spans="1:14" ht="15.75">
      <c r="A338" s="41" t="s">
        <v>37</v>
      </c>
      <c r="B338" s="10"/>
      <c r="C338" s="11"/>
      <c r="D338" s="11"/>
      <c r="E338" s="13"/>
      <c r="F338" s="13"/>
      <c r="G338" s="42"/>
      <c r="H338" s="43"/>
      <c r="I338" s="43"/>
      <c r="J338" s="43"/>
      <c r="K338" s="13"/>
      <c r="L338" s="17"/>
      <c r="M338" s="40"/>
      <c r="N338" s="40"/>
    </row>
    <row r="339" spans="1:14" ht="15.75">
      <c r="A339" s="12" t="s">
        <v>38</v>
      </c>
      <c r="B339" s="10"/>
      <c r="C339" s="44"/>
      <c r="D339" s="45"/>
      <c r="E339" s="46"/>
      <c r="F339" s="43"/>
      <c r="G339" s="42"/>
      <c r="H339" s="43"/>
      <c r="I339" s="43"/>
      <c r="J339" s="43"/>
      <c r="K339" s="13"/>
      <c r="L339" s="17"/>
      <c r="M339" s="24"/>
      <c r="N339" s="24"/>
    </row>
    <row r="340" spans="1:14" ht="15.75">
      <c r="A340" s="12" t="s">
        <v>39</v>
      </c>
      <c r="B340" s="10"/>
      <c r="C340" s="11"/>
      <c r="D340" s="45"/>
      <c r="E340" s="46"/>
      <c r="F340" s="43"/>
      <c r="G340" s="42"/>
      <c r="H340" s="47"/>
      <c r="I340" s="47"/>
      <c r="J340" s="47"/>
      <c r="K340" s="13"/>
      <c r="L340" s="17"/>
      <c r="M340" s="17"/>
      <c r="N340" s="17"/>
    </row>
    <row r="341" spans="1:14" ht="15.75">
      <c r="A341" s="12" t="s">
        <v>40</v>
      </c>
      <c r="B341" s="44"/>
      <c r="C341" s="11"/>
      <c r="D341" s="45"/>
      <c r="E341" s="46"/>
      <c r="F341" s="43"/>
      <c r="G341" s="48"/>
      <c r="H341" s="47"/>
      <c r="I341" s="47"/>
      <c r="J341" s="47"/>
      <c r="K341" s="13"/>
      <c r="L341" s="17"/>
      <c r="M341" s="17"/>
      <c r="N341" s="17"/>
    </row>
    <row r="342" spans="1:14" ht="15.75">
      <c r="A342" s="12" t="s">
        <v>41</v>
      </c>
      <c r="B342" s="35"/>
      <c r="C342" s="11"/>
      <c r="D342" s="49"/>
      <c r="E342" s="43"/>
      <c r="F342" s="43"/>
      <c r="G342" s="48"/>
      <c r="H342" s="47"/>
      <c r="I342" s="47"/>
      <c r="J342" s="47"/>
      <c r="K342" s="43"/>
      <c r="L342" s="17"/>
      <c r="M342" s="17"/>
      <c r="N342" s="17"/>
    </row>
    <row r="344" spans="1:14" ht="15">
      <c r="A344" s="93" t="s">
        <v>0</v>
      </c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</row>
    <row r="345" spans="1:14" ht="15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</row>
    <row r="346" spans="1:14" ht="15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</row>
    <row r="347" spans="1:14" ht="15.75">
      <c r="A347" s="94" t="s">
        <v>1</v>
      </c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</row>
    <row r="348" spans="1:14" ht="15.75">
      <c r="A348" s="94" t="s">
        <v>2</v>
      </c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</row>
    <row r="349" spans="1:14" ht="16.5" thickBot="1">
      <c r="A349" s="95" t="s">
        <v>3</v>
      </c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</row>
    <row r="350" spans="1:14" ht="15.75">
      <c r="A350" s="96" t="s">
        <v>79</v>
      </c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</row>
    <row r="351" spans="1:14" ht="15.75">
      <c r="A351" s="96" t="s">
        <v>5</v>
      </c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</row>
    <row r="352" spans="1:14" ht="15">
      <c r="A352" s="91" t="s">
        <v>6</v>
      </c>
      <c r="B352" s="88" t="s">
        <v>7</v>
      </c>
      <c r="C352" s="88" t="s">
        <v>8</v>
      </c>
      <c r="D352" s="91" t="s">
        <v>9</v>
      </c>
      <c r="E352" s="91" t="s">
        <v>10</v>
      </c>
      <c r="F352" s="88" t="s">
        <v>11</v>
      </c>
      <c r="G352" s="88" t="s">
        <v>12</v>
      </c>
      <c r="H352" s="88" t="s">
        <v>13</v>
      </c>
      <c r="I352" s="88" t="s">
        <v>14</v>
      </c>
      <c r="J352" s="88" t="s">
        <v>15</v>
      </c>
      <c r="K352" s="90" t="s">
        <v>16</v>
      </c>
      <c r="L352" s="88" t="s">
        <v>17</v>
      </c>
      <c r="M352" s="88" t="s">
        <v>18</v>
      </c>
      <c r="N352" s="88" t="s">
        <v>19</v>
      </c>
    </row>
    <row r="353" spans="1:14" ht="15">
      <c r="A353" s="92"/>
      <c r="B353" s="102"/>
      <c r="C353" s="102"/>
      <c r="D353" s="92"/>
      <c r="E353" s="92"/>
      <c r="F353" s="102"/>
      <c r="G353" s="102"/>
      <c r="H353" s="102"/>
      <c r="I353" s="102"/>
      <c r="J353" s="102"/>
      <c r="K353" s="103"/>
      <c r="L353" s="102"/>
      <c r="M353" s="102"/>
      <c r="N353" s="102"/>
    </row>
    <row r="354" spans="1:14" ht="15.75">
      <c r="A354" s="64">
        <v>1</v>
      </c>
      <c r="B354" s="71">
        <v>43159</v>
      </c>
      <c r="C354" s="66" t="s">
        <v>62</v>
      </c>
      <c r="D354" s="66" t="s">
        <v>21</v>
      </c>
      <c r="E354" s="66" t="s">
        <v>70</v>
      </c>
      <c r="F354" s="67">
        <v>3790</v>
      </c>
      <c r="G354" s="67">
        <v>3750</v>
      </c>
      <c r="H354" s="67">
        <v>3815</v>
      </c>
      <c r="I354" s="67">
        <v>3840</v>
      </c>
      <c r="J354" s="67">
        <v>3865</v>
      </c>
      <c r="K354" s="67">
        <v>3840</v>
      </c>
      <c r="L354" s="66">
        <v>100</v>
      </c>
      <c r="M354" s="68">
        <f>IF(D354="BUY",(K354-F354)*(L354),(F354-K354)*(L354))</f>
        <v>5000</v>
      </c>
      <c r="N354" s="69">
        <f>M354/(L354)/F354%</f>
        <v>1.3192612137203166</v>
      </c>
    </row>
    <row r="355" spans="1:14" ht="15.75">
      <c r="A355" s="64">
        <v>2</v>
      </c>
      <c r="B355" s="71">
        <v>43159</v>
      </c>
      <c r="C355" s="66" t="s">
        <v>62</v>
      </c>
      <c r="D355" s="66" t="s">
        <v>21</v>
      </c>
      <c r="E355" s="66" t="s">
        <v>76</v>
      </c>
      <c r="F355" s="67">
        <v>4115</v>
      </c>
      <c r="G355" s="67">
        <v>4075</v>
      </c>
      <c r="H355" s="67">
        <v>4140</v>
      </c>
      <c r="I355" s="67">
        <v>4165</v>
      </c>
      <c r="J355" s="67">
        <v>4190</v>
      </c>
      <c r="K355" s="67">
        <v>4140</v>
      </c>
      <c r="L355" s="66">
        <v>100</v>
      </c>
      <c r="M355" s="68">
        <f>IF(D355="BUY",(K355-F355)*(L355),(F355-K355)*(L355))</f>
        <v>2500</v>
      </c>
      <c r="N355" s="69">
        <f>M355/(L355)/F355%</f>
        <v>0.6075334143377886</v>
      </c>
    </row>
    <row r="356" spans="1:14" ht="15.75">
      <c r="A356" s="64">
        <v>3</v>
      </c>
      <c r="B356" s="71">
        <v>43158</v>
      </c>
      <c r="C356" s="66" t="s">
        <v>62</v>
      </c>
      <c r="D356" s="66" t="s">
        <v>23</v>
      </c>
      <c r="E356" s="66" t="s">
        <v>76</v>
      </c>
      <c r="F356" s="67">
        <v>4080</v>
      </c>
      <c r="G356" s="67">
        <v>4120</v>
      </c>
      <c r="H356" s="67">
        <v>4055</v>
      </c>
      <c r="I356" s="67">
        <v>4030</v>
      </c>
      <c r="J356" s="67">
        <v>4005</v>
      </c>
      <c r="K356" s="67">
        <v>4056</v>
      </c>
      <c r="L356" s="66">
        <v>100</v>
      </c>
      <c r="M356" s="68">
        <f>IF(D356="BUY",(K356-F356)*(L356),(F356-K356)*(L356))</f>
        <v>2400</v>
      </c>
      <c r="N356" s="69">
        <f>M356/(L356)/F356%</f>
        <v>0.5882352941176471</v>
      </c>
    </row>
    <row r="357" spans="1:14" ht="15.75">
      <c r="A357" s="64">
        <v>4</v>
      </c>
      <c r="B357" s="71">
        <v>43158</v>
      </c>
      <c r="C357" s="66" t="s">
        <v>62</v>
      </c>
      <c r="D357" s="66" t="s">
        <v>23</v>
      </c>
      <c r="E357" s="66" t="s">
        <v>68</v>
      </c>
      <c r="F357" s="67">
        <v>6695</v>
      </c>
      <c r="G357" s="67">
        <v>6775</v>
      </c>
      <c r="H357" s="67">
        <v>6640</v>
      </c>
      <c r="I357" s="67">
        <v>6590</v>
      </c>
      <c r="J357" s="67">
        <v>6540</v>
      </c>
      <c r="K357" s="67">
        <v>6640</v>
      </c>
      <c r="L357" s="66">
        <v>50</v>
      </c>
      <c r="M357" s="68">
        <f aca="true" t="shared" si="42" ref="M357:M362">IF(D357="BUY",(K357-F357)*(L357),(F357-K357)*(L357))</f>
        <v>2750</v>
      </c>
      <c r="N357" s="69">
        <f aca="true" t="shared" si="43" ref="N357:N362">M357/(L357)/F357%</f>
        <v>0.8215085884988798</v>
      </c>
    </row>
    <row r="358" spans="1:14" ht="15.75">
      <c r="A358" s="64">
        <v>5</v>
      </c>
      <c r="B358" s="71">
        <v>43157</v>
      </c>
      <c r="C358" s="66" t="s">
        <v>62</v>
      </c>
      <c r="D358" s="66" t="s">
        <v>23</v>
      </c>
      <c r="E358" s="66" t="s">
        <v>71</v>
      </c>
      <c r="F358" s="67">
        <v>4100</v>
      </c>
      <c r="G358" s="67">
        <v>4140</v>
      </c>
      <c r="H358" s="67">
        <v>4075</v>
      </c>
      <c r="I358" s="67">
        <v>4050</v>
      </c>
      <c r="J358" s="67">
        <v>4025</v>
      </c>
      <c r="K358" s="67">
        <v>4076</v>
      </c>
      <c r="L358" s="66">
        <v>100</v>
      </c>
      <c r="M358" s="68">
        <f t="shared" si="42"/>
        <v>2400</v>
      </c>
      <c r="N358" s="69">
        <f t="shared" si="43"/>
        <v>0.5853658536585366</v>
      </c>
    </row>
    <row r="359" spans="1:14" ht="15.75">
      <c r="A359" s="64">
        <v>6</v>
      </c>
      <c r="B359" s="71">
        <v>43157</v>
      </c>
      <c r="C359" s="66" t="s">
        <v>62</v>
      </c>
      <c r="D359" s="66" t="s">
        <v>23</v>
      </c>
      <c r="E359" s="66" t="s">
        <v>65</v>
      </c>
      <c r="F359" s="67">
        <v>9170</v>
      </c>
      <c r="G359" s="67">
        <v>9250</v>
      </c>
      <c r="H359" s="67">
        <v>9120</v>
      </c>
      <c r="I359" s="67">
        <v>9070</v>
      </c>
      <c r="J359" s="67">
        <v>9020</v>
      </c>
      <c r="K359" s="67">
        <v>9020</v>
      </c>
      <c r="L359" s="66">
        <v>50</v>
      </c>
      <c r="M359" s="68">
        <f t="shared" si="42"/>
        <v>7500</v>
      </c>
      <c r="N359" s="69">
        <f t="shared" si="43"/>
        <v>1.6357688113413305</v>
      </c>
    </row>
    <row r="360" spans="1:14" ht="15.75">
      <c r="A360" s="64">
        <v>7</v>
      </c>
      <c r="B360" s="71">
        <v>43157</v>
      </c>
      <c r="C360" s="66" t="s">
        <v>62</v>
      </c>
      <c r="D360" s="66" t="s">
        <v>23</v>
      </c>
      <c r="E360" s="66" t="s">
        <v>76</v>
      </c>
      <c r="F360" s="67">
        <v>4170</v>
      </c>
      <c r="G360" s="67">
        <v>4205</v>
      </c>
      <c r="H360" s="67">
        <v>4145</v>
      </c>
      <c r="I360" s="67">
        <v>4120</v>
      </c>
      <c r="J360" s="67">
        <v>4100</v>
      </c>
      <c r="K360" s="67">
        <v>4120</v>
      </c>
      <c r="L360" s="66">
        <v>100</v>
      </c>
      <c r="M360" s="68">
        <f t="shared" si="42"/>
        <v>5000</v>
      </c>
      <c r="N360" s="69">
        <f t="shared" si="43"/>
        <v>1.199040767386091</v>
      </c>
    </row>
    <row r="361" spans="1:14" ht="15.75">
      <c r="A361" s="64">
        <v>8</v>
      </c>
      <c r="B361" s="71">
        <v>43154</v>
      </c>
      <c r="C361" s="66" t="s">
        <v>62</v>
      </c>
      <c r="D361" s="66" t="s">
        <v>23</v>
      </c>
      <c r="E361" s="66" t="s">
        <v>70</v>
      </c>
      <c r="F361" s="67">
        <v>3720</v>
      </c>
      <c r="G361" s="67">
        <v>3760</v>
      </c>
      <c r="H361" s="67">
        <v>3695</v>
      </c>
      <c r="I361" s="67">
        <v>3670</v>
      </c>
      <c r="J361" s="67">
        <v>3645</v>
      </c>
      <c r="K361" s="67">
        <v>3660</v>
      </c>
      <c r="L361" s="66">
        <v>100</v>
      </c>
      <c r="M361" s="68">
        <f t="shared" si="42"/>
        <v>6000</v>
      </c>
      <c r="N361" s="69">
        <f t="shared" si="43"/>
        <v>1.6129032258064515</v>
      </c>
    </row>
    <row r="362" spans="1:14" ht="15.75">
      <c r="A362" s="64">
        <v>9</v>
      </c>
      <c r="B362" s="71">
        <v>43153</v>
      </c>
      <c r="C362" s="66" t="s">
        <v>62</v>
      </c>
      <c r="D362" s="66" t="s">
        <v>21</v>
      </c>
      <c r="E362" s="66" t="s">
        <v>76</v>
      </c>
      <c r="F362" s="67">
        <v>4260</v>
      </c>
      <c r="G362" s="67">
        <v>4245</v>
      </c>
      <c r="H362" s="67">
        <v>4285</v>
      </c>
      <c r="I362" s="67">
        <v>4310</v>
      </c>
      <c r="J362" s="67">
        <v>4335</v>
      </c>
      <c r="K362" s="67">
        <v>4310</v>
      </c>
      <c r="L362" s="66">
        <v>100</v>
      </c>
      <c r="M362" s="68">
        <f t="shared" si="42"/>
        <v>5000</v>
      </c>
      <c r="N362" s="69">
        <f t="shared" si="43"/>
        <v>1.1737089201877935</v>
      </c>
    </row>
    <row r="363" spans="1:14" ht="15.75">
      <c r="A363" s="64">
        <v>10</v>
      </c>
      <c r="B363" s="71">
        <v>43153</v>
      </c>
      <c r="C363" s="66" t="s">
        <v>62</v>
      </c>
      <c r="D363" s="66" t="s">
        <v>21</v>
      </c>
      <c r="E363" s="66" t="s">
        <v>65</v>
      </c>
      <c r="F363" s="67">
        <v>9675</v>
      </c>
      <c r="G363" s="67">
        <v>9590</v>
      </c>
      <c r="H363" s="67">
        <v>9725</v>
      </c>
      <c r="I363" s="67">
        <v>9775</v>
      </c>
      <c r="J363" s="67">
        <v>9825</v>
      </c>
      <c r="K363" s="67">
        <v>9725</v>
      </c>
      <c r="L363" s="66">
        <v>50</v>
      </c>
      <c r="M363" s="68">
        <f aca="true" t="shared" si="44" ref="M363:M368">IF(D363="BUY",(K363-F363)*(L363),(F363-K363)*(L363))</f>
        <v>2500</v>
      </c>
      <c r="N363" s="69">
        <f aca="true" t="shared" si="45" ref="N363:N368">M363/(L363)/F363%</f>
        <v>0.5167958656330749</v>
      </c>
    </row>
    <row r="364" spans="1:14" ht="15.75">
      <c r="A364" s="64">
        <v>11</v>
      </c>
      <c r="B364" s="71">
        <v>43152</v>
      </c>
      <c r="C364" s="66" t="s">
        <v>62</v>
      </c>
      <c r="D364" s="66" t="s">
        <v>21</v>
      </c>
      <c r="E364" s="66" t="s">
        <v>71</v>
      </c>
      <c r="F364" s="67">
        <v>4145</v>
      </c>
      <c r="G364" s="67">
        <v>4100</v>
      </c>
      <c r="H364" s="67">
        <v>4170</v>
      </c>
      <c r="I364" s="67">
        <v>4195</v>
      </c>
      <c r="J364" s="67">
        <v>4220</v>
      </c>
      <c r="K364" s="67">
        <v>4170</v>
      </c>
      <c r="L364" s="66">
        <v>100</v>
      </c>
      <c r="M364" s="68">
        <f t="shared" si="44"/>
        <v>2500</v>
      </c>
      <c r="N364" s="69">
        <f t="shared" si="45"/>
        <v>0.6031363088057901</v>
      </c>
    </row>
    <row r="365" spans="1:14" ht="15.75">
      <c r="A365" s="64">
        <v>12</v>
      </c>
      <c r="B365" s="71">
        <v>43152</v>
      </c>
      <c r="C365" s="66" t="s">
        <v>62</v>
      </c>
      <c r="D365" s="66" t="s">
        <v>21</v>
      </c>
      <c r="E365" s="66" t="s">
        <v>65</v>
      </c>
      <c r="F365" s="67">
        <v>9610</v>
      </c>
      <c r="G365" s="67">
        <v>9530</v>
      </c>
      <c r="H365" s="67">
        <v>9670</v>
      </c>
      <c r="I365" s="67">
        <v>9720</v>
      </c>
      <c r="J365" s="67">
        <v>9770</v>
      </c>
      <c r="K365" s="67">
        <v>9670</v>
      </c>
      <c r="L365" s="66">
        <v>50</v>
      </c>
      <c r="M365" s="68">
        <f t="shared" si="44"/>
        <v>3000</v>
      </c>
      <c r="N365" s="69">
        <f t="shared" si="45"/>
        <v>0.6243496357960459</v>
      </c>
    </row>
    <row r="366" spans="1:14" ht="15.75">
      <c r="A366" s="64">
        <v>13</v>
      </c>
      <c r="B366" s="71">
        <v>43151</v>
      </c>
      <c r="C366" s="66" t="s">
        <v>62</v>
      </c>
      <c r="D366" s="66" t="s">
        <v>21</v>
      </c>
      <c r="E366" s="66" t="s">
        <v>71</v>
      </c>
      <c r="F366" s="67">
        <v>4160</v>
      </c>
      <c r="G366" s="67">
        <v>4120</v>
      </c>
      <c r="H366" s="67">
        <v>4185</v>
      </c>
      <c r="I366" s="67">
        <v>4210</v>
      </c>
      <c r="J366" s="67">
        <v>4185</v>
      </c>
      <c r="K366" s="67">
        <v>4185</v>
      </c>
      <c r="L366" s="66">
        <v>100</v>
      </c>
      <c r="M366" s="68">
        <f t="shared" si="44"/>
        <v>2500</v>
      </c>
      <c r="N366" s="69">
        <f t="shared" si="45"/>
        <v>0.6009615384615384</v>
      </c>
    </row>
    <row r="367" spans="1:14" ht="15.75">
      <c r="A367" s="64">
        <v>14</v>
      </c>
      <c r="B367" s="71">
        <v>43150</v>
      </c>
      <c r="C367" s="66" t="s">
        <v>62</v>
      </c>
      <c r="D367" s="66" t="s">
        <v>23</v>
      </c>
      <c r="E367" s="66" t="s">
        <v>70</v>
      </c>
      <c r="F367" s="67">
        <v>3760</v>
      </c>
      <c r="G367" s="67">
        <v>3802</v>
      </c>
      <c r="H367" s="67">
        <v>3735</v>
      </c>
      <c r="I367" s="67">
        <v>3710</v>
      </c>
      <c r="J367" s="67">
        <v>3685</v>
      </c>
      <c r="K367" s="67">
        <v>3802</v>
      </c>
      <c r="L367" s="66">
        <v>100</v>
      </c>
      <c r="M367" s="68">
        <f t="shared" si="44"/>
        <v>-4200</v>
      </c>
      <c r="N367" s="69">
        <f t="shared" si="45"/>
        <v>-1.1170212765957446</v>
      </c>
    </row>
    <row r="368" spans="1:14" ht="15.75">
      <c r="A368" s="64">
        <v>15</v>
      </c>
      <c r="B368" s="71">
        <v>43147</v>
      </c>
      <c r="C368" s="66" t="s">
        <v>62</v>
      </c>
      <c r="D368" s="66" t="s">
        <v>21</v>
      </c>
      <c r="E368" s="66" t="s">
        <v>63</v>
      </c>
      <c r="F368" s="67">
        <v>3800</v>
      </c>
      <c r="G368" s="67">
        <v>3760</v>
      </c>
      <c r="H368" s="67">
        <v>3825</v>
      </c>
      <c r="I368" s="67">
        <v>3850</v>
      </c>
      <c r="J368" s="67">
        <v>3875</v>
      </c>
      <c r="K368" s="67">
        <v>3850</v>
      </c>
      <c r="L368" s="66">
        <v>100</v>
      </c>
      <c r="M368" s="68">
        <f t="shared" si="44"/>
        <v>5000</v>
      </c>
      <c r="N368" s="69">
        <f t="shared" si="45"/>
        <v>1.3157894736842106</v>
      </c>
    </row>
    <row r="369" spans="1:14" ht="15.75">
      <c r="A369" s="64">
        <v>16</v>
      </c>
      <c r="B369" s="71">
        <v>43147</v>
      </c>
      <c r="C369" s="66" t="s">
        <v>62</v>
      </c>
      <c r="D369" s="66" t="s">
        <v>21</v>
      </c>
      <c r="E369" s="66" t="s">
        <v>76</v>
      </c>
      <c r="F369" s="67">
        <v>4160</v>
      </c>
      <c r="G369" s="67">
        <v>4120</v>
      </c>
      <c r="H369" s="67">
        <v>4185</v>
      </c>
      <c r="I369" s="67">
        <v>4210</v>
      </c>
      <c r="J369" s="67">
        <v>4235</v>
      </c>
      <c r="K369" s="67">
        <v>4210</v>
      </c>
      <c r="L369" s="66">
        <v>100</v>
      </c>
      <c r="M369" s="68">
        <f aca="true" t="shared" si="46" ref="M369:M376">IF(D369="BUY",(K369-F369)*(L369),(F369-K369)*(L369))</f>
        <v>5000</v>
      </c>
      <c r="N369" s="69">
        <f aca="true" t="shared" si="47" ref="N369:N376">M369/(L369)/F369%</f>
        <v>1.2019230769230769</v>
      </c>
    </row>
    <row r="370" spans="1:14" ht="15.75">
      <c r="A370" s="64">
        <v>17</v>
      </c>
      <c r="B370" s="71">
        <v>43147</v>
      </c>
      <c r="C370" s="66" t="s">
        <v>62</v>
      </c>
      <c r="D370" s="66" t="s">
        <v>21</v>
      </c>
      <c r="E370" s="66" t="s">
        <v>70</v>
      </c>
      <c r="F370" s="67">
        <v>3795</v>
      </c>
      <c r="G370" s="67">
        <v>3755</v>
      </c>
      <c r="H370" s="67">
        <v>3820</v>
      </c>
      <c r="I370" s="67">
        <v>3845</v>
      </c>
      <c r="J370" s="67">
        <v>3870</v>
      </c>
      <c r="K370" s="67">
        <v>3845</v>
      </c>
      <c r="L370" s="66">
        <v>100</v>
      </c>
      <c r="M370" s="68">
        <f t="shared" si="46"/>
        <v>5000</v>
      </c>
      <c r="N370" s="69">
        <f t="shared" si="47"/>
        <v>1.3175230566534912</v>
      </c>
    </row>
    <row r="371" spans="1:14" ht="15.75">
      <c r="A371" s="64">
        <v>18</v>
      </c>
      <c r="B371" s="71">
        <v>43146</v>
      </c>
      <c r="C371" s="66" t="s">
        <v>62</v>
      </c>
      <c r="D371" s="66" t="s">
        <v>23</v>
      </c>
      <c r="E371" s="66" t="s">
        <v>66</v>
      </c>
      <c r="F371" s="67">
        <v>4350</v>
      </c>
      <c r="G371" s="67">
        <v>4390</v>
      </c>
      <c r="H371" s="67">
        <v>4325</v>
      </c>
      <c r="I371" s="67">
        <v>4300</v>
      </c>
      <c r="J371" s="67">
        <v>4275</v>
      </c>
      <c r="K371" s="67">
        <v>4390</v>
      </c>
      <c r="L371" s="66">
        <v>100</v>
      </c>
      <c r="M371" s="68">
        <f t="shared" si="46"/>
        <v>-4000</v>
      </c>
      <c r="N371" s="69">
        <f t="shared" si="47"/>
        <v>-0.9195402298850575</v>
      </c>
    </row>
    <row r="372" spans="1:14" ht="15.75">
      <c r="A372" s="64">
        <v>19</v>
      </c>
      <c r="B372" s="71">
        <v>43146</v>
      </c>
      <c r="C372" s="66" t="s">
        <v>62</v>
      </c>
      <c r="D372" s="66" t="s">
        <v>23</v>
      </c>
      <c r="E372" s="66" t="s">
        <v>65</v>
      </c>
      <c r="F372" s="67">
        <v>9470</v>
      </c>
      <c r="G372" s="67">
        <v>9550</v>
      </c>
      <c r="H372" s="67">
        <v>9420</v>
      </c>
      <c r="I372" s="67">
        <v>9370</v>
      </c>
      <c r="J372" s="67">
        <v>9320</v>
      </c>
      <c r="K372" s="67">
        <v>9420</v>
      </c>
      <c r="L372" s="66">
        <v>50</v>
      </c>
      <c r="M372" s="68">
        <f t="shared" si="46"/>
        <v>2500</v>
      </c>
      <c r="N372" s="69">
        <f t="shared" si="47"/>
        <v>0.5279831045406547</v>
      </c>
    </row>
    <row r="373" spans="1:14" ht="15.75">
      <c r="A373" s="64">
        <v>20</v>
      </c>
      <c r="B373" s="71">
        <v>43138</v>
      </c>
      <c r="C373" s="66" t="s">
        <v>62</v>
      </c>
      <c r="D373" s="66" t="s">
        <v>21</v>
      </c>
      <c r="E373" s="66" t="s">
        <v>70</v>
      </c>
      <c r="F373" s="67">
        <v>3665</v>
      </c>
      <c r="G373" s="67">
        <v>3625</v>
      </c>
      <c r="H373" s="67">
        <v>3690</v>
      </c>
      <c r="I373" s="67">
        <v>3715</v>
      </c>
      <c r="J373" s="67">
        <v>3740</v>
      </c>
      <c r="K373" s="67">
        <v>3690</v>
      </c>
      <c r="L373" s="66">
        <v>100</v>
      </c>
      <c r="M373" s="68">
        <f t="shared" si="46"/>
        <v>2500</v>
      </c>
      <c r="N373" s="69">
        <f t="shared" si="47"/>
        <v>0.6821282401091405</v>
      </c>
    </row>
    <row r="374" spans="1:14" ht="15.75">
      <c r="A374" s="64">
        <v>21</v>
      </c>
      <c r="B374" s="71">
        <v>43137</v>
      </c>
      <c r="C374" s="66" t="s">
        <v>62</v>
      </c>
      <c r="D374" s="66" t="s">
        <v>23</v>
      </c>
      <c r="E374" s="66" t="s">
        <v>66</v>
      </c>
      <c r="F374" s="67">
        <v>4515</v>
      </c>
      <c r="G374" s="67">
        <v>4550</v>
      </c>
      <c r="H374" s="67">
        <v>4490</v>
      </c>
      <c r="I374" s="67">
        <v>4465</v>
      </c>
      <c r="J374" s="67">
        <v>4440</v>
      </c>
      <c r="K374" s="67">
        <v>4550</v>
      </c>
      <c r="L374" s="66">
        <v>100</v>
      </c>
      <c r="M374" s="68">
        <f t="shared" si="46"/>
        <v>-3500</v>
      </c>
      <c r="N374" s="69">
        <f t="shared" si="47"/>
        <v>-0.7751937984496124</v>
      </c>
    </row>
    <row r="375" spans="1:14" ht="15.75">
      <c r="A375" s="64">
        <v>22</v>
      </c>
      <c r="B375" s="71">
        <v>43137</v>
      </c>
      <c r="C375" s="66" t="s">
        <v>62</v>
      </c>
      <c r="D375" s="66" t="s">
        <v>21</v>
      </c>
      <c r="E375" s="66" t="s">
        <v>63</v>
      </c>
      <c r="F375" s="67">
        <v>3850</v>
      </c>
      <c r="G375" s="67">
        <v>3810</v>
      </c>
      <c r="H375" s="67">
        <v>3875</v>
      </c>
      <c r="I375" s="67">
        <v>3900</v>
      </c>
      <c r="J375" s="67">
        <v>3925</v>
      </c>
      <c r="K375" s="67">
        <v>3875</v>
      </c>
      <c r="L375" s="66">
        <v>100</v>
      </c>
      <c r="M375" s="68">
        <f t="shared" si="46"/>
        <v>2500</v>
      </c>
      <c r="N375" s="69">
        <f t="shared" si="47"/>
        <v>0.6493506493506493</v>
      </c>
    </row>
    <row r="376" spans="1:14" ht="15.75">
      <c r="A376" s="64">
        <v>23</v>
      </c>
      <c r="B376" s="71">
        <v>43133</v>
      </c>
      <c r="C376" s="66" t="s">
        <v>62</v>
      </c>
      <c r="D376" s="66" t="s">
        <v>21</v>
      </c>
      <c r="E376" s="66" t="s">
        <v>66</v>
      </c>
      <c r="F376" s="67">
        <v>4780</v>
      </c>
      <c r="G376" s="67">
        <v>4740</v>
      </c>
      <c r="H376" s="67">
        <v>4805</v>
      </c>
      <c r="I376" s="67">
        <v>4830</v>
      </c>
      <c r="J376" s="67">
        <v>4855</v>
      </c>
      <c r="K376" s="67">
        <v>4740</v>
      </c>
      <c r="L376" s="66">
        <v>100</v>
      </c>
      <c r="M376" s="68">
        <f t="shared" si="46"/>
        <v>-4000</v>
      </c>
      <c r="N376" s="69">
        <f t="shared" si="47"/>
        <v>-0.8368200836820084</v>
      </c>
    </row>
    <row r="377" spans="1:14" ht="15.75">
      <c r="A377" s="9" t="s">
        <v>25</v>
      </c>
      <c r="B377" s="10"/>
      <c r="C377" s="11"/>
      <c r="D377" s="12"/>
      <c r="E377" s="13"/>
      <c r="F377" s="13"/>
      <c r="G377" s="14"/>
      <c r="H377" s="15"/>
      <c r="I377" s="15"/>
      <c r="J377" s="15"/>
      <c r="K377" s="16"/>
      <c r="L377" s="17"/>
      <c r="M377" s="1"/>
      <c r="N377" s="81"/>
    </row>
    <row r="378" spans="1:14" ht="15.75">
      <c r="A378" s="9" t="s">
        <v>26</v>
      </c>
      <c r="B378" s="19"/>
      <c r="C378" s="11"/>
      <c r="D378" s="12"/>
      <c r="E378" s="13"/>
      <c r="F378" s="13"/>
      <c r="G378" s="14"/>
      <c r="H378" s="13"/>
      <c r="I378" s="13"/>
      <c r="J378" s="13"/>
      <c r="K378" s="16"/>
      <c r="L378" s="17"/>
      <c r="N378" s="1"/>
    </row>
    <row r="379" spans="1:14" ht="15.75">
      <c r="A379" s="9" t="s">
        <v>26</v>
      </c>
      <c r="B379" s="19"/>
      <c r="C379" s="20"/>
      <c r="D379" s="21"/>
      <c r="E379" s="22"/>
      <c r="F379" s="22"/>
      <c r="G379" s="23"/>
      <c r="H379" s="22"/>
      <c r="I379" s="22"/>
      <c r="J379" s="22"/>
      <c r="K379" s="22"/>
      <c r="L379" s="17"/>
      <c r="M379" s="17"/>
      <c r="N379" s="17"/>
    </row>
    <row r="380" spans="1:14" ht="16.5" thickBot="1">
      <c r="A380" s="24"/>
      <c r="B380" s="19"/>
      <c r="C380" s="22"/>
      <c r="D380" s="22"/>
      <c r="E380" s="22"/>
      <c r="F380" s="25"/>
      <c r="G380" s="26"/>
      <c r="H380" s="27" t="s">
        <v>27</v>
      </c>
      <c r="I380" s="27"/>
      <c r="J380" s="28"/>
      <c r="L380" s="28"/>
      <c r="M380" s="17"/>
      <c r="N380" s="17"/>
    </row>
    <row r="381" spans="1:14" ht="15.75">
      <c r="A381" s="24"/>
      <c r="B381" s="19"/>
      <c r="C381" s="97" t="s">
        <v>28</v>
      </c>
      <c r="D381" s="97"/>
      <c r="E381" s="29">
        <v>23</v>
      </c>
      <c r="F381" s="30">
        <v>100</v>
      </c>
      <c r="G381" s="31">
        <v>23</v>
      </c>
      <c r="H381" s="32">
        <f>G382/G381%</f>
        <v>82.6086956521739</v>
      </c>
      <c r="I381" s="32"/>
      <c r="J381" s="32"/>
      <c r="K381" s="2"/>
      <c r="L381" s="17"/>
      <c r="M381" s="1"/>
      <c r="N381" s="1"/>
    </row>
    <row r="382" spans="1:14" ht="15.75">
      <c r="A382" s="24"/>
      <c r="B382" s="19"/>
      <c r="C382" s="98" t="s">
        <v>29</v>
      </c>
      <c r="D382" s="98"/>
      <c r="E382" s="33">
        <v>19</v>
      </c>
      <c r="F382" s="34">
        <f>(E382/E381)*100</f>
        <v>82.6086956521739</v>
      </c>
      <c r="G382" s="31">
        <v>19</v>
      </c>
      <c r="H382" s="28"/>
      <c r="I382" s="28"/>
      <c r="J382" s="22"/>
      <c r="K382" s="28"/>
      <c r="L382" s="1"/>
      <c r="M382" s="22" t="s">
        <v>30</v>
      </c>
      <c r="N382" s="22"/>
    </row>
    <row r="383" spans="1:14" ht="15.75">
      <c r="A383" s="35"/>
      <c r="B383" s="19"/>
      <c r="C383" s="98" t="s">
        <v>31</v>
      </c>
      <c r="D383" s="98"/>
      <c r="E383" s="33">
        <v>0</v>
      </c>
      <c r="F383" s="34">
        <f>(E383/E381)*100</f>
        <v>0</v>
      </c>
      <c r="G383" s="36"/>
      <c r="H383" s="31"/>
      <c r="I383" s="31"/>
      <c r="J383" s="22"/>
      <c r="K383" s="28"/>
      <c r="L383" s="17"/>
      <c r="M383" s="20"/>
      <c r="N383" s="20"/>
    </row>
    <row r="384" spans="1:14" ht="15.75">
      <c r="A384" s="35"/>
      <c r="B384" s="19"/>
      <c r="C384" s="98" t="s">
        <v>32</v>
      </c>
      <c r="D384" s="98"/>
      <c r="E384" s="33">
        <v>0</v>
      </c>
      <c r="F384" s="34">
        <f>(E384/E381)*100</f>
        <v>0</v>
      </c>
      <c r="G384" s="36"/>
      <c r="H384" s="31"/>
      <c r="I384" s="31"/>
      <c r="J384" s="22"/>
      <c r="K384" s="28"/>
      <c r="L384" s="17"/>
      <c r="M384" s="17"/>
      <c r="N384" s="17"/>
    </row>
    <row r="385" spans="1:14" ht="15.75">
      <c r="A385" s="35"/>
      <c r="B385" s="19"/>
      <c r="C385" s="98" t="s">
        <v>33</v>
      </c>
      <c r="D385" s="98"/>
      <c r="E385" s="33">
        <v>4</v>
      </c>
      <c r="F385" s="34">
        <f>(E385/E381)*100</f>
        <v>17.391304347826086</v>
      </c>
      <c r="G385" s="36"/>
      <c r="H385" s="22" t="s">
        <v>34</v>
      </c>
      <c r="I385" s="22"/>
      <c r="J385" s="37"/>
      <c r="K385" s="28"/>
      <c r="L385" s="17"/>
      <c r="M385" s="17"/>
      <c r="N385" s="17"/>
    </row>
    <row r="386" spans="1:14" ht="15.75">
      <c r="A386" s="35"/>
      <c r="B386" s="19"/>
      <c r="C386" s="98" t="s">
        <v>35</v>
      </c>
      <c r="D386" s="98"/>
      <c r="E386" s="33">
        <v>0</v>
      </c>
      <c r="F386" s="34">
        <f>(E386/E381)*100</f>
        <v>0</v>
      </c>
      <c r="G386" s="36"/>
      <c r="H386" s="22"/>
      <c r="I386" s="22"/>
      <c r="J386" s="37"/>
      <c r="K386" s="28"/>
      <c r="L386" s="17"/>
      <c r="M386" s="17"/>
      <c r="N386" s="17"/>
    </row>
    <row r="387" spans="1:14" ht="16.5" thickBot="1">
      <c r="A387" s="35"/>
      <c r="B387" s="19"/>
      <c r="C387" s="99" t="s">
        <v>36</v>
      </c>
      <c r="D387" s="99"/>
      <c r="E387" s="38"/>
      <c r="F387" s="39">
        <f>(E387/E381)*100</f>
        <v>0</v>
      </c>
      <c r="G387" s="36"/>
      <c r="H387" s="22"/>
      <c r="I387" s="22"/>
      <c r="J387" s="2"/>
      <c r="K387" s="2"/>
      <c r="L387" s="1"/>
      <c r="M387" s="17"/>
      <c r="N387" s="17"/>
    </row>
    <row r="388" spans="1:14" ht="15.75">
      <c r="A388" s="41" t="s">
        <v>37</v>
      </c>
      <c r="B388" s="10"/>
      <c r="C388" s="11"/>
      <c r="D388" s="11"/>
      <c r="E388" s="13"/>
      <c r="F388" s="13"/>
      <c r="G388" s="42"/>
      <c r="H388" s="43"/>
      <c r="I388" s="43"/>
      <c r="J388" s="43"/>
      <c r="K388" s="13"/>
      <c r="L388" s="17"/>
      <c r="M388" s="40"/>
      <c r="N388" s="40"/>
    </row>
    <row r="389" spans="1:14" ht="15.75">
      <c r="A389" s="12" t="s">
        <v>38</v>
      </c>
      <c r="B389" s="10"/>
      <c r="C389" s="44"/>
      <c r="D389" s="45"/>
      <c r="E389" s="46"/>
      <c r="F389" s="43"/>
      <c r="G389" s="42"/>
      <c r="H389" s="43"/>
      <c r="I389" s="43"/>
      <c r="J389" s="43"/>
      <c r="K389" s="13"/>
      <c r="L389" s="17"/>
      <c r="M389" s="24"/>
      <c r="N389" s="24"/>
    </row>
    <row r="390" spans="1:14" ht="15.75">
      <c r="A390" s="12" t="s">
        <v>39</v>
      </c>
      <c r="B390" s="10"/>
      <c r="C390" s="11"/>
      <c r="D390" s="45"/>
      <c r="E390" s="46"/>
      <c r="F390" s="43"/>
      <c r="G390" s="42"/>
      <c r="H390" s="47"/>
      <c r="I390" s="47"/>
      <c r="J390" s="47"/>
      <c r="K390" s="13"/>
      <c r="L390" s="17"/>
      <c r="M390" s="17"/>
      <c r="N390" s="17"/>
    </row>
    <row r="391" spans="1:14" ht="15.75">
      <c r="A391" s="12" t="s">
        <v>40</v>
      </c>
      <c r="B391" s="44"/>
      <c r="C391" s="11"/>
      <c r="D391" s="45"/>
      <c r="E391" s="46"/>
      <c r="F391" s="43"/>
      <c r="G391" s="48"/>
      <c r="H391" s="47"/>
      <c r="I391" s="47"/>
      <c r="J391" s="47"/>
      <c r="K391" s="13"/>
      <c r="L391" s="17"/>
      <c r="M391" s="17"/>
      <c r="N391" s="17"/>
    </row>
    <row r="392" spans="1:14" ht="15.75">
      <c r="A392" s="12" t="s">
        <v>41</v>
      </c>
      <c r="B392" s="35"/>
      <c r="C392" s="11"/>
      <c r="D392" s="49"/>
      <c r="E392" s="43"/>
      <c r="F392" s="43"/>
      <c r="G392" s="48"/>
      <c r="H392" s="47"/>
      <c r="I392" s="47"/>
      <c r="J392" s="47"/>
      <c r="K392" s="43"/>
      <c r="L392" s="17"/>
      <c r="M392" s="17"/>
      <c r="N392" s="17"/>
    </row>
    <row r="394" spans="1:14" ht="15">
      <c r="A394" s="93" t="s">
        <v>0</v>
      </c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</row>
    <row r="395" spans="1:14" ht="15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</row>
    <row r="396" spans="1:14" ht="15">
      <c r="A396" s="93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</row>
    <row r="397" spans="1:14" ht="15.75">
      <c r="A397" s="94" t="s">
        <v>1</v>
      </c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</row>
    <row r="398" spans="1:14" ht="15.75">
      <c r="A398" s="94" t="s">
        <v>2</v>
      </c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</row>
    <row r="399" spans="1:14" ht="16.5" thickBot="1">
      <c r="A399" s="95" t="s">
        <v>3</v>
      </c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</row>
    <row r="400" spans="1:14" ht="15.75">
      <c r="A400" s="96" t="s">
        <v>73</v>
      </c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</row>
    <row r="401" spans="1:14" ht="15.75">
      <c r="A401" s="96" t="s">
        <v>5</v>
      </c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</row>
    <row r="402" spans="1:14" ht="15">
      <c r="A402" s="91" t="s">
        <v>6</v>
      </c>
      <c r="B402" s="88" t="s">
        <v>7</v>
      </c>
      <c r="C402" s="88" t="s">
        <v>8</v>
      </c>
      <c r="D402" s="91" t="s">
        <v>9</v>
      </c>
      <c r="E402" s="91" t="s">
        <v>10</v>
      </c>
      <c r="F402" s="88" t="s">
        <v>11</v>
      </c>
      <c r="G402" s="88" t="s">
        <v>12</v>
      </c>
      <c r="H402" s="88" t="s">
        <v>13</v>
      </c>
      <c r="I402" s="88" t="s">
        <v>14</v>
      </c>
      <c r="J402" s="88" t="s">
        <v>15</v>
      </c>
      <c r="K402" s="90" t="s">
        <v>16</v>
      </c>
      <c r="L402" s="88" t="s">
        <v>17</v>
      </c>
      <c r="M402" s="88" t="s">
        <v>18</v>
      </c>
      <c r="N402" s="88" t="s">
        <v>19</v>
      </c>
    </row>
    <row r="403" spans="1:14" ht="15">
      <c r="A403" s="92"/>
      <c r="B403" s="102"/>
      <c r="C403" s="102"/>
      <c r="D403" s="92"/>
      <c r="E403" s="92"/>
      <c r="F403" s="102"/>
      <c r="G403" s="102"/>
      <c r="H403" s="102"/>
      <c r="I403" s="102"/>
      <c r="J403" s="102"/>
      <c r="K403" s="103"/>
      <c r="L403" s="102"/>
      <c r="M403" s="102"/>
      <c r="N403" s="102"/>
    </row>
    <row r="404" spans="1:14" ht="15.75">
      <c r="A404" s="64">
        <v>1</v>
      </c>
      <c r="B404" s="71">
        <v>43131</v>
      </c>
      <c r="C404" s="66" t="s">
        <v>62</v>
      </c>
      <c r="D404" s="66" t="s">
        <v>21</v>
      </c>
      <c r="E404" s="66" t="s">
        <v>63</v>
      </c>
      <c r="F404" s="67">
        <v>3850</v>
      </c>
      <c r="G404" s="67">
        <v>3810</v>
      </c>
      <c r="H404" s="67">
        <v>3875</v>
      </c>
      <c r="I404" s="67">
        <v>3900</v>
      </c>
      <c r="J404" s="67">
        <v>3925</v>
      </c>
      <c r="K404" s="67">
        <v>3900</v>
      </c>
      <c r="L404" s="66">
        <v>100</v>
      </c>
      <c r="M404" s="68">
        <f>IF(D404="BUY",(K404-F404)*(L404),(F404-K404)*(L404))</f>
        <v>5000</v>
      </c>
      <c r="N404" s="69">
        <f>M404/(L404)/F404%</f>
        <v>1.2987012987012987</v>
      </c>
    </row>
    <row r="405" spans="1:14" ht="15.75">
      <c r="A405" s="64">
        <v>2</v>
      </c>
      <c r="B405" s="71">
        <v>43130</v>
      </c>
      <c r="C405" s="66" t="s">
        <v>62</v>
      </c>
      <c r="D405" s="66" t="s">
        <v>23</v>
      </c>
      <c r="E405" s="66" t="s">
        <v>68</v>
      </c>
      <c r="F405" s="67">
        <v>7200</v>
      </c>
      <c r="G405" s="67">
        <v>7270</v>
      </c>
      <c r="H405" s="67">
        <v>7150</v>
      </c>
      <c r="I405" s="67">
        <v>7100</v>
      </c>
      <c r="J405" s="67">
        <v>7050</v>
      </c>
      <c r="K405" s="67">
        <v>7150</v>
      </c>
      <c r="L405" s="66">
        <v>50</v>
      </c>
      <c r="M405" s="68">
        <f>IF(D405="BUY",(K405-F405)*(L405),(F405-K405)*(L405))</f>
        <v>2500</v>
      </c>
      <c r="N405" s="69">
        <f>M405/(L405)/F405%</f>
        <v>0.6944444444444444</v>
      </c>
    </row>
    <row r="406" spans="1:14" ht="15.75">
      <c r="A406" s="64">
        <v>3</v>
      </c>
      <c r="B406" s="71">
        <v>43129</v>
      </c>
      <c r="C406" s="66" t="s">
        <v>62</v>
      </c>
      <c r="D406" s="66" t="s">
        <v>21</v>
      </c>
      <c r="E406" s="66" t="s">
        <v>70</v>
      </c>
      <c r="F406" s="67">
        <v>3810</v>
      </c>
      <c r="G406" s="67">
        <v>3770</v>
      </c>
      <c r="H406" s="67">
        <v>3835</v>
      </c>
      <c r="I406" s="67">
        <v>3860</v>
      </c>
      <c r="J406" s="67">
        <v>3885</v>
      </c>
      <c r="K406" s="67">
        <v>3835</v>
      </c>
      <c r="L406" s="66">
        <v>100</v>
      </c>
      <c r="M406" s="68">
        <f aca="true" t="shared" si="48" ref="M406:M413">IF(D406="BUY",(K406-F406)*(L406),(F406-K406)*(L406))</f>
        <v>2500</v>
      </c>
      <c r="N406" s="69">
        <f aca="true" t="shared" si="49" ref="N406:N413">M406/(L406)/F406%</f>
        <v>0.6561679790026247</v>
      </c>
    </row>
    <row r="407" spans="1:14" ht="15.75">
      <c r="A407" s="64">
        <v>4</v>
      </c>
      <c r="B407" s="71">
        <v>43129</v>
      </c>
      <c r="C407" s="66" t="s">
        <v>62</v>
      </c>
      <c r="D407" s="66" t="s">
        <v>21</v>
      </c>
      <c r="E407" s="66" t="s">
        <v>63</v>
      </c>
      <c r="F407" s="67">
        <v>3750</v>
      </c>
      <c r="G407" s="67">
        <v>3710</v>
      </c>
      <c r="H407" s="67">
        <v>3775</v>
      </c>
      <c r="I407" s="67">
        <v>3800</v>
      </c>
      <c r="J407" s="67">
        <v>3825</v>
      </c>
      <c r="K407" s="67">
        <v>3775</v>
      </c>
      <c r="L407" s="66">
        <v>100</v>
      </c>
      <c r="M407" s="68">
        <f t="shared" si="48"/>
        <v>2500</v>
      </c>
      <c r="N407" s="69">
        <f t="shared" si="49"/>
        <v>0.6666666666666666</v>
      </c>
    </row>
    <row r="408" spans="1:14" ht="15.75">
      <c r="A408" s="64">
        <v>5</v>
      </c>
      <c r="B408" s="71">
        <v>43125</v>
      </c>
      <c r="C408" s="66" t="s">
        <v>62</v>
      </c>
      <c r="D408" s="66" t="s">
        <v>21</v>
      </c>
      <c r="E408" s="66" t="s">
        <v>77</v>
      </c>
      <c r="F408" s="67">
        <v>748</v>
      </c>
      <c r="G408" s="67">
        <v>745</v>
      </c>
      <c r="H408" s="67">
        <v>750.5</v>
      </c>
      <c r="I408" s="67">
        <v>753</v>
      </c>
      <c r="J408" s="67">
        <v>755.5</v>
      </c>
      <c r="K408" s="67">
        <v>753</v>
      </c>
      <c r="L408" s="66">
        <v>1000</v>
      </c>
      <c r="M408" s="68">
        <f t="shared" si="48"/>
        <v>5000</v>
      </c>
      <c r="N408" s="69">
        <f t="shared" si="49"/>
        <v>0.6684491978609626</v>
      </c>
    </row>
    <row r="409" spans="1:14" ht="15.75">
      <c r="A409" s="64">
        <v>6</v>
      </c>
      <c r="B409" s="71">
        <v>43123</v>
      </c>
      <c r="C409" s="66" t="s">
        <v>62</v>
      </c>
      <c r="D409" s="66" t="s">
        <v>21</v>
      </c>
      <c r="E409" s="66" t="s">
        <v>70</v>
      </c>
      <c r="F409" s="67">
        <v>3560</v>
      </c>
      <c r="G409" s="67">
        <v>3520</v>
      </c>
      <c r="H409" s="67">
        <v>3585</v>
      </c>
      <c r="I409" s="67">
        <v>3610</v>
      </c>
      <c r="J409" s="67">
        <v>3635</v>
      </c>
      <c r="K409" s="67">
        <v>3635</v>
      </c>
      <c r="L409" s="66">
        <v>100</v>
      </c>
      <c r="M409" s="68">
        <f t="shared" si="48"/>
        <v>7500</v>
      </c>
      <c r="N409" s="69">
        <f t="shared" si="49"/>
        <v>2.1067415730337076</v>
      </c>
    </row>
    <row r="410" spans="1:14" ht="15.75">
      <c r="A410" s="64">
        <v>7</v>
      </c>
      <c r="B410" s="71">
        <v>43123</v>
      </c>
      <c r="C410" s="66" t="s">
        <v>62</v>
      </c>
      <c r="D410" s="66" t="s">
        <v>21</v>
      </c>
      <c r="E410" s="66" t="s">
        <v>70</v>
      </c>
      <c r="F410" s="67">
        <v>3530</v>
      </c>
      <c r="G410" s="67">
        <v>3490</v>
      </c>
      <c r="H410" s="67">
        <v>3555</v>
      </c>
      <c r="I410" s="67">
        <v>3580</v>
      </c>
      <c r="J410" s="67">
        <v>3605</v>
      </c>
      <c r="K410" s="67">
        <v>3580</v>
      </c>
      <c r="L410" s="66">
        <v>100</v>
      </c>
      <c r="M410" s="68">
        <f t="shared" si="48"/>
        <v>5000</v>
      </c>
      <c r="N410" s="69">
        <f t="shared" si="49"/>
        <v>1.41643059490085</v>
      </c>
    </row>
    <row r="411" spans="1:14" ht="15.75">
      <c r="A411" s="64">
        <v>8</v>
      </c>
      <c r="B411" s="71">
        <v>43123</v>
      </c>
      <c r="C411" s="66" t="s">
        <v>62</v>
      </c>
      <c r="D411" s="66" t="s">
        <v>21</v>
      </c>
      <c r="E411" s="66" t="s">
        <v>63</v>
      </c>
      <c r="F411" s="67">
        <v>3770</v>
      </c>
      <c r="G411" s="67">
        <v>3730</v>
      </c>
      <c r="H411" s="67">
        <v>3795</v>
      </c>
      <c r="I411" s="67">
        <v>3820</v>
      </c>
      <c r="J411" s="67">
        <v>3845</v>
      </c>
      <c r="K411" s="67">
        <v>3795</v>
      </c>
      <c r="L411" s="66">
        <v>100</v>
      </c>
      <c r="M411" s="68">
        <f t="shared" si="48"/>
        <v>2500</v>
      </c>
      <c r="N411" s="69">
        <f t="shared" si="49"/>
        <v>0.663129973474801</v>
      </c>
    </row>
    <row r="412" spans="1:14" ht="15.75">
      <c r="A412" s="64">
        <v>9</v>
      </c>
      <c r="B412" s="71">
        <v>43122</v>
      </c>
      <c r="C412" s="66" t="s">
        <v>62</v>
      </c>
      <c r="D412" s="66" t="s">
        <v>21</v>
      </c>
      <c r="E412" s="66" t="s">
        <v>70</v>
      </c>
      <c r="F412" s="67">
        <v>3480</v>
      </c>
      <c r="G412" s="67">
        <v>3440</v>
      </c>
      <c r="H412" s="67">
        <v>3505</v>
      </c>
      <c r="I412" s="67">
        <v>3530</v>
      </c>
      <c r="J412" s="67">
        <v>3555</v>
      </c>
      <c r="K412" s="67">
        <v>3530</v>
      </c>
      <c r="L412" s="66">
        <v>100</v>
      </c>
      <c r="M412" s="68">
        <f t="shared" si="48"/>
        <v>5000</v>
      </c>
      <c r="N412" s="69">
        <f t="shared" si="49"/>
        <v>1.4367816091954024</v>
      </c>
    </row>
    <row r="413" spans="1:14" ht="15.75">
      <c r="A413" s="64">
        <v>10</v>
      </c>
      <c r="B413" s="71">
        <v>43119</v>
      </c>
      <c r="C413" s="66" t="s">
        <v>62</v>
      </c>
      <c r="D413" s="66" t="s">
        <v>23</v>
      </c>
      <c r="E413" s="66" t="s">
        <v>65</v>
      </c>
      <c r="F413" s="67">
        <v>9065</v>
      </c>
      <c r="G413" s="67">
        <v>9140</v>
      </c>
      <c r="H413" s="67">
        <v>9010</v>
      </c>
      <c r="I413" s="67">
        <v>8960</v>
      </c>
      <c r="J413" s="67">
        <v>8910</v>
      </c>
      <c r="K413" s="67">
        <v>9010</v>
      </c>
      <c r="L413" s="66">
        <v>50</v>
      </c>
      <c r="M413" s="68">
        <f t="shared" si="48"/>
        <v>2750</v>
      </c>
      <c r="N413" s="69">
        <f t="shared" si="49"/>
        <v>0.6067291781577495</v>
      </c>
    </row>
    <row r="414" spans="1:14" ht="15.75">
      <c r="A414" s="64">
        <v>11</v>
      </c>
      <c r="B414" s="71">
        <v>43118</v>
      </c>
      <c r="C414" s="66" t="s">
        <v>62</v>
      </c>
      <c r="D414" s="66" t="s">
        <v>23</v>
      </c>
      <c r="E414" s="66" t="s">
        <v>63</v>
      </c>
      <c r="F414" s="67">
        <v>3725</v>
      </c>
      <c r="G414" s="67">
        <v>3760</v>
      </c>
      <c r="H414" s="67">
        <v>3700</v>
      </c>
      <c r="I414" s="67">
        <v>3675</v>
      </c>
      <c r="J414" s="67">
        <v>3650</v>
      </c>
      <c r="K414" s="67">
        <v>3700</v>
      </c>
      <c r="L414" s="66">
        <v>100</v>
      </c>
      <c r="M414" s="68">
        <f aca="true" t="shared" si="50" ref="M414:M420">IF(D414="BUY",(K414-F414)*(L414),(F414-K414)*(L414))</f>
        <v>2500</v>
      </c>
      <c r="N414" s="69">
        <f aca="true" t="shared" si="51" ref="N414:N420">M414/(L414)/F414%</f>
        <v>0.6711409395973155</v>
      </c>
    </row>
    <row r="415" spans="1:14" ht="15.75">
      <c r="A415" s="64">
        <v>12</v>
      </c>
      <c r="B415" s="71">
        <v>43118</v>
      </c>
      <c r="C415" s="66" t="s">
        <v>62</v>
      </c>
      <c r="D415" s="66" t="s">
        <v>23</v>
      </c>
      <c r="E415" s="66" t="s">
        <v>71</v>
      </c>
      <c r="F415" s="67">
        <v>4020</v>
      </c>
      <c r="G415" s="67">
        <v>4060</v>
      </c>
      <c r="H415" s="67">
        <v>3995</v>
      </c>
      <c r="I415" s="67">
        <v>3970</v>
      </c>
      <c r="J415" s="67">
        <v>3945</v>
      </c>
      <c r="K415" s="67">
        <v>3995</v>
      </c>
      <c r="L415" s="66">
        <v>100</v>
      </c>
      <c r="M415" s="68">
        <f t="shared" si="50"/>
        <v>2500</v>
      </c>
      <c r="N415" s="69">
        <f t="shared" si="51"/>
        <v>0.6218905472636815</v>
      </c>
    </row>
    <row r="416" spans="1:14" ht="15.75">
      <c r="A416" s="64">
        <v>13</v>
      </c>
      <c r="B416" s="71">
        <v>43118</v>
      </c>
      <c r="C416" s="66" t="s">
        <v>62</v>
      </c>
      <c r="D416" s="66" t="s">
        <v>21</v>
      </c>
      <c r="E416" s="66" t="s">
        <v>70</v>
      </c>
      <c r="F416" s="67">
        <v>3360</v>
      </c>
      <c r="G416" s="67">
        <v>3315</v>
      </c>
      <c r="H416" s="67">
        <v>3385</v>
      </c>
      <c r="I416" s="67">
        <v>3410</v>
      </c>
      <c r="J416" s="67">
        <v>3435</v>
      </c>
      <c r="K416" s="67">
        <v>3435</v>
      </c>
      <c r="L416" s="66">
        <v>100</v>
      </c>
      <c r="M416" s="68">
        <f t="shared" si="50"/>
        <v>7500</v>
      </c>
      <c r="N416" s="69">
        <f t="shared" si="51"/>
        <v>2.232142857142857</v>
      </c>
    </row>
    <row r="417" spans="1:14" ht="15.75">
      <c r="A417" s="64">
        <v>14</v>
      </c>
      <c r="B417" s="71">
        <v>43116</v>
      </c>
      <c r="C417" s="66" t="s">
        <v>62</v>
      </c>
      <c r="D417" s="66" t="s">
        <v>23</v>
      </c>
      <c r="E417" s="66" t="s">
        <v>66</v>
      </c>
      <c r="F417" s="67">
        <v>4320</v>
      </c>
      <c r="G417" s="67">
        <v>4360</v>
      </c>
      <c r="H417" s="67">
        <v>4295</v>
      </c>
      <c r="I417" s="67">
        <v>4270</v>
      </c>
      <c r="J417" s="67">
        <v>4245</v>
      </c>
      <c r="K417" s="67">
        <v>4295</v>
      </c>
      <c r="L417" s="66">
        <v>100</v>
      </c>
      <c r="M417" s="68">
        <f t="shared" si="50"/>
        <v>2500</v>
      </c>
      <c r="N417" s="69">
        <f t="shared" si="51"/>
        <v>0.5787037037037037</v>
      </c>
    </row>
    <row r="418" spans="1:14" ht="15.75">
      <c r="A418" s="64">
        <v>15</v>
      </c>
      <c r="B418" s="71">
        <v>43116</v>
      </c>
      <c r="C418" s="66" t="s">
        <v>62</v>
      </c>
      <c r="D418" s="66" t="s">
        <v>23</v>
      </c>
      <c r="E418" s="66" t="s">
        <v>76</v>
      </c>
      <c r="F418" s="67">
        <v>4020</v>
      </c>
      <c r="G418" s="67">
        <v>4060</v>
      </c>
      <c r="H418" s="67">
        <v>3995</v>
      </c>
      <c r="I418" s="67">
        <v>3970</v>
      </c>
      <c r="J418" s="67">
        <v>3945</v>
      </c>
      <c r="K418" s="67">
        <v>3995</v>
      </c>
      <c r="L418" s="66">
        <v>100</v>
      </c>
      <c r="M418" s="68">
        <f t="shared" si="50"/>
        <v>2500</v>
      </c>
      <c r="N418" s="69">
        <f t="shared" si="51"/>
        <v>0.6218905472636815</v>
      </c>
    </row>
    <row r="419" spans="1:14" ht="15.75">
      <c r="A419" s="64">
        <v>16</v>
      </c>
      <c r="B419" s="71">
        <v>43115</v>
      </c>
      <c r="C419" s="66" t="s">
        <v>62</v>
      </c>
      <c r="D419" s="66" t="s">
        <v>21</v>
      </c>
      <c r="E419" s="66" t="s">
        <v>71</v>
      </c>
      <c r="F419" s="67">
        <v>4100</v>
      </c>
      <c r="G419" s="67">
        <v>4065</v>
      </c>
      <c r="H419" s="67">
        <v>4125</v>
      </c>
      <c r="I419" s="67">
        <v>4150</v>
      </c>
      <c r="J419" s="67">
        <v>4175</v>
      </c>
      <c r="K419" s="67">
        <v>4125</v>
      </c>
      <c r="L419" s="66">
        <v>100</v>
      </c>
      <c r="M419" s="68">
        <f t="shared" si="50"/>
        <v>2500</v>
      </c>
      <c r="N419" s="69">
        <f t="shared" si="51"/>
        <v>0.6097560975609756</v>
      </c>
    </row>
    <row r="420" spans="1:14" ht="15.75">
      <c r="A420" s="64">
        <v>17</v>
      </c>
      <c r="B420" s="71">
        <v>43111</v>
      </c>
      <c r="C420" s="66" t="s">
        <v>62</v>
      </c>
      <c r="D420" s="66" t="s">
        <v>21</v>
      </c>
      <c r="E420" s="66" t="s">
        <v>63</v>
      </c>
      <c r="F420" s="67">
        <v>3860</v>
      </c>
      <c r="G420" s="67">
        <v>3820</v>
      </c>
      <c r="H420" s="67">
        <v>3885</v>
      </c>
      <c r="I420" s="67">
        <v>3910</v>
      </c>
      <c r="J420" s="67">
        <v>3935</v>
      </c>
      <c r="K420" s="67">
        <v>3820</v>
      </c>
      <c r="L420" s="66">
        <v>100</v>
      </c>
      <c r="M420" s="68">
        <f t="shared" si="50"/>
        <v>-4000</v>
      </c>
      <c r="N420" s="69">
        <f t="shared" si="51"/>
        <v>-1.0362694300518134</v>
      </c>
    </row>
    <row r="421" spans="1:14" ht="15.75">
      <c r="A421" s="64">
        <v>18</v>
      </c>
      <c r="B421" s="71">
        <v>43111</v>
      </c>
      <c r="C421" s="66" t="s">
        <v>62</v>
      </c>
      <c r="D421" s="66" t="s">
        <v>21</v>
      </c>
      <c r="E421" s="66" t="s">
        <v>74</v>
      </c>
      <c r="F421" s="67">
        <v>4160</v>
      </c>
      <c r="G421" s="67">
        <v>4120</v>
      </c>
      <c r="H421" s="67">
        <v>4185</v>
      </c>
      <c r="I421" s="67">
        <v>4210</v>
      </c>
      <c r="J421" s="67">
        <v>4235</v>
      </c>
      <c r="K421" s="67">
        <v>4120</v>
      </c>
      <c r="L421" s="66">
        <v>100</v>
      </c>
      <c r="M421" s="68">
        <f aca="true" t="shared" si="52" ref="M421:M428">IF(D421="BUY",(K421-F421)*(L421),(F421-K421)*(L421))</f>
        <v>-4000</v>
      </c>
      <c r="N421" s="69">
        <f aca="true" t="shared" si="53" ref="N421:N428">M421/(L421)/F421%</f>
        <v>-0.9615384615384615</v>
      </c>
    </row>
    <row r="422" spans="1:14" ht="15.75">
      <c r="A422" s="64">
        <v>19</v>
      </c>
      <c r="B422" s="71">
        <v>43110</v>
      </c>
      <c r="C422" s="66" t="s">
        <v>62</v>
      </c>
      <c r="D422" s="66" t="s">
        <v>21</v>
      </c>
      <c r="E422" s="66" t="s">
        <v>70</v>
      </c>
      <c r="F422" s="67">
        <v>3295</v>
      </c>
      <c r="G422" s="67">
        <v>3255</v>
      </c>
      <c r="H422" s="67">
        <v>3320</v>
      </c>
      <c r="I422" s="67">
        <v>3345</v>
      </c>
      <c r="J422" s="67">
        <v>3370</v>
      </c>
      <c r="K422" s="67">
        <v>3255</v>
      </c>
      <c r="L422" s="66">
        <v>100</v>
      </c>
      <c r="M422" s="68">
        <f t="shared" si="52"/>
        <v>-4000</v>
      </c>
      <c r="N422" s="69">
        <f t="shared" si="53"/>
        <v>-1.2139605462822458</v>
      </c>
    </row>
    <row r="423" spans="1:14" ht="15.75">
      <c r="A423" s="64">
        <v>20</v>
      </c>
      <c r="B423" s="71">
        <v>43109</v>
      </c>
      <c r="C423" s="66" t="s">
        <v>62</v>
      </c>
      <c r="D423" s="66" t="s">
        <v>21</v>
      </c>
      <c r="E423" s="66" t="s">
        <v>70</v>
      </c>
      <c r="F423" s="67">
        <v>3220</v>
      </c>
      <c r="G423" s="67">
        <v>3180</v>
      </c>
      <c r="H423" s="67">
        <v>3245</v>
      </c>
      <c r="I423" s="67">
        <v>3270</v>
      </c>
      <c r="J423" s="67">
        <v>3295</v>
      </c>
      <c r="K423" s="67">
        <v>3270</v>
      </c>
      <c r="L423" s="66">
        <v>100</v>
      </c>
      <c r="M423" s="68">
        <f t="shared" si="52"/>
        <v>5000</v>
      </c>
      <c r="N423" s="69">
        <f t="shared" si="53"/>
        <v>1.5527950310559004</v>
      </c>
    </row>
    <row r="424" spans="1:14" ht="15.75">
      <c r="A424" s="64">
        <v>21</v>
      </c>
      <c r="B424" s="71">
        <v>43109</v>
      </c>
      <c r="C424" s="66" t="s">
        <v>62</v>
      </c>
      <c r="D424" s="66" t="s">
        <v>23</v>
      </c>
      <c r="E424" s="66" t="s">
        <v>71</v>
      </c>
      <c r="F424" s="67">
        <v>4080</v>
      </c>
      <c r="G424" s="67">
        <v>4120</v>
      </c>
      <c r="H424" s="67">
        <v>4055</v>
      </c>
      <c r="I424" s="67">
        <v>4030</v>
      </c>
      <c r="J424" s="67">
        <v>4005</v>
      </c>
      <c r="K424" s="67">
        <v>4055</v>
      </c>
      <c r="L424" s="66">
        <v>100</v>
      </c>
      <c r="M424" s="68">
        <f t="shared" si="52"/>
        <v>2500</v>
      </c>
      <c r="N424" s="69">
        <f t="shared" si="53"/>
        <v>0.6127450980392157</v>
      </c>
    </row>
    <row r="425" spans="1:14" ht="15.75">
      <c r="A425" s="64">
        <v>22</v>
      </c>
      <c r="B425" s="71">
        <v>43105</v>
      </c>
      <c r="C425" s="66" t="s">
        <v>62</v>
      </c>
      <c r="D425" s="66" t="s">
        <v>21</v>
      </c>
      <c r="E425" s="66" t="s">
        <v>66</v>
      </c>
      <c r="F425" s="67">
        <v>4325</v>
      </c>
      <c r="G425" s="67">
        <v>4280</v>
      </c>
      <c r="H425" s="67">
        <v>4355</v>
      </c>
      <c r="I425" s="67">
        <v>4380</v>
      </c>
      <c r="J425" s="67">
        <v>4400</v>
      </c>
      <c r="K425" s="67">
        <v>4355</v>
      </c>
      <c r="L425" s="66">
        <v>100</v>
      </c>
      <c r="M425" s="68">
        <f t="shared" si="52"/>
        <v>3000</v>
      </c>
      <c r="N425" s="69">
        <f t="shared" si="53"/>
        <v>0.6936416184971098</v>
      </c>
    </row>
    <row r="426" spans="1:14" ht="15.75">
      <c r="A426" s="64">
        <v>23</v>
      </c>
      <c r="B426" s="71">
        <v>43105</v>
      </c>
      <c r="C426" s="66" t="s">
        <v>62</v>
      </c>
      <c r="D426" s="66" t="s">
        <v>21</v>
      </c>
      <c r="E426" s="66" t="s">
        <v>74</v>
      </c>
      <c r="F426" s="67">
        <v>4335</v>
      </c>
      <c r="G426" s="67">
        <v>4290</v>
      </c>
      <c r="H426" s="67">
        <v>4360</v>
      </c>
      <c r="I426" s="67">
        <v>4385</v>
      </c>
      <c r="J426" s="67">
        <v>4410</v>
      </c>
      <c r="K426" s="67">
        <v>4360</v>
      </c>
      <c r="L426" s="66">
        <v>100</v>
      </c>
      <c r="M426" s="68">
        <f t="shared" si="52"/>
        <v>2500</v>
      </c>
      <c r="N426" s="69">
        <f t="shared" si="53"/>
        <v>0.5767012687427913</v>
      </c>
    </row>
    <row r="427" spans="1:14" ht="15.75">
      <c r="A427" s="64">
        <v>24</v>
      </c>
      <c r="B427" s="71">
        <v>43104</v>
      </c>
      <c r="C427" s="66" t="s">
        <v>62</v>
      </c>
      <c r="D427" s="66" t="s">
        <v>21</v>
      </c>
      <c r="E427" s="66" t="s">
        <v>65</v>
      </c>
      <c r="F427" s="67">
        <v>9350</v>
      </c>
      <c r="G427" s="67">
        <v>9250</v>
      </c>
      <c r="H427" s="67">
        <v>9410</v>
      </c>
      <c r="I427" s="67">
        <v>9470</v>
      </c>
      <c r="J427" s="67">
        <v>9530</v>
      </c>
      <c r="K427" s="67">
        <v>9530</v>
      </c>
      <c r="L427" s="66">
        <v>50</v>
      </c>
      <c r="M427" s="68">
        <f t="shared" si="52"/>
        <v>9000</v>
      </c>
      <c r="N427" s="69">
        <f t="shared" si="53"/>
        <v>1.9251336898395721</v>
      </c>
    </row>
    <row r="428" spans="1:14" ht="15.75">
      <c r="A428" s="64">
        <v>25</v>
      </c>
      <c r="B428" s="71">
        <v>43104</v>
      </c>
      <c r="C428" s="66" t="s">
        <v>62</v>
      </c>
      <c r="D428" s="66" t="s">
        <v>21</v>
      </c>
      <c r="E428" s="66" t="s">
        <v>75</v>
      </c>
      <c r="F428" s="67">
        <v>1815</v>
      </c>
      <c r="G428" s="67">
        <v>1775</v>
      </c>
      <c r="H428" s="67">
        <v>1840</v>
      </c>
      <c r="I428" s="67">
        <v>1865</v>
      </c>
      <c r="J428" s="67">
        <v>1890</v>
      </c>
      <c r="K428" s="67">
        <v>1775</v>
      </c>
      <c r="L428" s="66">
        <v>100</v>
      </c>
      <c r="M428" s="68">
        <f t="shared" si="52"/>
        <v>-4000</v>
      </c>
      <c r="N428" s="69">
        <f t="shared" si="53"/>
        <v>-2.203856749311295</v>
      </c>
    </row>
    <row r="429" spans="1:14" ht="15.75">
      <c r="A429" s="64">
        <v>26</v>
      </c>
      <c r="B429" s="71">
        <v>43103</v>
      </c>
      <c r="C429" s="66" t="s">
        <v>62</v>
      </c>
      <c r="D429" s="66" t="s">
        <v>21</v>
      </c>
      <c r="E429" s="66" t="s">
        <v>70</v>
      </c>
      <c r="F429" s="67">
        <v>3150</v>
      </c>
      <c r="G429" s="67">
        <v>3110</v>
      </c>
      <c r="H429" s="67">
        <v>3175</v>
      </c>
      <c r="I429" s="67">
        <v>3200</v>
      </c>
      <c r="J429" s="67">
        <v>3225</v>
      </c>
      <c r="K429" s="67">
        <v>3200</v>
      </c>
      <c r="L429" s="66">
        <v>100</v>
      </c>
      <c r="M429" s="68">
        <f aca="true" t="shared" si="54" ref="M429:M434">IF(D429="BUY",(K429-F429)*(L429),(F429-K429)*(L429))</f>
        <v>5000</v>
      </c>
      <c r="N429" s="69">
        <f aca="true" t="shared" si="55" ref="N429:N434">M429/(L429)/F429%</f>
        <v>1.5873015873015872</v>
      </c>
    </row>
    <row r="430" spans="1:14" ht="15.75">
      <c r="A430" s="64">
        <v>27</v>
      </c>
      <c r="B430" s="71">
        <v>43103</v>
      </c>
      <c r="C430" s="66" t="s">
        <v>62</v>
      </c>
      <c r="D430" s="66" t="s">
        <v>21</v>
      </c>
      <c r="E430" s="66" t="s">
        <v>63</v>
      </c>
      <c r="F430" s="67">
        <v>3860</v>
      </c>
      <c r="G430" s="67">
        <v>3815</v>
      </c>
      <c r="H430" s="67">
        <v>3885</v>
      </c>
      <c r="I430" s="67">
        <v>3910</v>
      </c>
      <c r="J430" s="67">
        <v>3935</v>
      </c>
      <c r="K430" s="67">
        <v>3885</v>
      </c>
      <c r="L430" s="66">
        <v>100</v>
      </c>
      <c r="M430" s="68">
        <f t="shared" si="54"/>
        <v>2500</v>
      </c>
      <c r="N430" s="69">
        <f t="shared" si="55"/>
        <v>0.6476683937823834</v>
      </c>
    </row>
    <row r="431" spans="1:14" ht="15.75">
      <c r="A431" s="64">
        <v>28</v>
      </c>
      <c r="B431" s="71">
        <v>43103</v>
      </c>
      <c r="C431" s="66" t="s">
        <v>62</v>
      </c>
      <c r="D431" s="66" t="s">
        <v>23</v>
      </c>
      <c r="E431" s="66" t="s">
        <v>74</v>
      </c>
      <c r="F431" s="67">
        <v>4345</v>
      </c>
      <c r="G431" s="67">
        <v>4385</v>
      </c>
      <c r="H431" s="67">
        <v>4320</v>
      </c>
      <c r="I431" s="67">
        <v>4295</v>
      </c>
      <c r="J431" s="67">
        <v>4270</v>
      </c>
      <c r="K431" s="67">
        <v>4320</v>
      </c>
      <c r="L431" s="66">
        <v>100</v>
      </c>
      <c r="M431" s="68">
        <f t="shared" si="54"/>
        <v>2500</v>
      </c>
      <c r="N431" s="69">
        <f t="shared" si="55"/>
        <v>0.5753739930955121</v>
      </c>
    </row>
    <row r="432" spans="1:14" ht="15.75">
      <c r="A432" s="64">
        <v>29</v>
      </c>
      <c r="B432" s="71">
        <v>43102</v>
      </c>
      <c r="C432" s="66" t="s">
        <v>62</v>
      </c>
      <c r="D432" s="66" t="s">
        <v>21</v>
      </c>
      <c r="E432" s="66" t="s">
        <v>63</v>
      </c>
      <c r="F432" s="67">
        <v>3800</v>
      </c>
      <c r="G432" s="67">
        <v>3755</v>
      </c>
      <c r="H432" s="67">
        <v>3825</v>
      </c>
      <c r="I432" s="67">
        <v>3850</v>
      </c>
      <c r="J432" s="67">
        <v>3875</v>
      </c>
      <c r="K432" s="67">
        <v>3825</v>
      </c>
      <c r="L432" s="66">
        <v>100</v>
      </c>
      <c r="M432" s="68">
        <f t="shared" si="54"/>
        <v>2500</v>
      </c>
      <c r="N432" s="69">
        <f t="shared" si="55"/>
        <v>0.6578947368421053</v>
      </c>
    </row>
    <row r="433" spans="1:14" ht="15.75">
      <c r="A433" s="64">
        <v>30</v>
      </c>
      <c r="B433" s="71">
        <v>43101</v>
      </c>
      <c r="C433" s="66" t="s">
        <v>62</v>
      </c>
      <c r="D433" s="66" t="s">
        <v>21</v>
      </c>
      <c r="E433" s="66" t="s">
        <v>65</v>
      </c>
      <c r="F433" s="67">
        <v>9155</v>
      </c>
      <c r="G433" s="67">
        <v>9070</v>
      </c>
      <c r="H433" s="67">
        <v>9210</v>
      </c>
      <c r="I433" s="67">
        <v>9260</v>
      </c>
      <c r="J433" s="67">
        <v>9310</v>
      </c>
      <c r="K433" s="67">
        <v>9210</v>
      </c>
      <c r="L433" s="66">
        <v>50</v>
      </c>
      <c r="M433" s="68">
        <f t="shared" si="54"/>
        <v>2750</v>
      </c>
      <c r="N433" s="69">
        <f t="shared" si="55"/>
        <v>0.6007646095030038</v>
      </c>
    </row>
    <row r="434" spans="1:14" ht="15.75">
      <c r="A434" s="64">
        <v>31</v>
      </c>
      <c r="B434" s="71">
        <v>43101</v>
      </c>
      <c r="C434" s="66" t="s">
        <v>62</v>
      </c>
      <c r="D434" s="66" t="s">
        <v>21</v>
      </c>
      <c r="E434" s="66" t="s">
        <v>70</v>
      </c>
      <c r="F434" s="67">
        <v>3120</v>
      </c>
      <c r="G434" s="67">
        <v>3078</v>
      </c>
      <c r="H434" s="67">
        <v>3145</v>
      </c>
      <c r="I434" s="67">
        <v>3170</v>
      </c>
      <c r="J434" s="67">
        <v>3195</v>
      </c>
      <c r="K434" s="67">
        <v>3145</v>
      </c>
      <c r="L434" s="66">
        <v>100</v>
      </c>
      <c r="M434" s="68">
        <f t="shared" si="54"/>
        <v>2500</v>
      </c>
      <c r="N434" s="69">
        <f t="shared" si="55"/>
        <v>0.8012820512820513</v>
      </c>
    </row>
    <row r="436" spans="1:14" ht="15.75">
      <c r="A436" s="9" t="s">
        <v>25</v>
      </c>
      <c r="B436" s="10"/>
      <c r="C436" s="11"/>
      <c r="D436" s="12"/>
      <c r="E436" s="13"/>
      <c r="F436" s="13"/>
      <c r="G436" s="14"/>
      <c r="H436" s="15"/>
      <c r="I436" s="15"/>
      <c r="J436" s="15"/>
      <c r="K436" s="16"/>
      <c r="L436" s="17"/>
      <c r="M436" s="1"/>
      <c r="N436" s="81"/>
    </row>
    <row r="437" spans="1:14" ht="15.75">
      <c r="A437" s="9" t="s">
        <v>26</v>
      </c>
      <c r="B437" s="19"/>
      <c r="C437" s="11"/>
      <c r="D437" s="12"/>
      <c r="E437" s="13"/>
      <c r="F437" s="13"/>
      <c r="G437" s="14"/>
      <c r="H437" s="13"/>
      <c r="I437" s="13"/>
      <c r="J437" s="13"/>
      <c r="K437" s="16"/>
      <c r="L437" s="17"/>
      <c r="M437" s="1"/>
      <c r="N437" s="1"/>
    </row>
    <row r="438" spans="1:14" ht="15.75">
      <c r="A438" s="9" t="s">
        <v>26</v>
      </c>
      <c r="B438" s="19"/>
      <c r="C438" s="20"/>
      <c r="D438" s="21"/>
      <c r="E438" s="22"/>
      <c r="F438" s="22"/>
      <c r="G438" s="23"/>
      <c r="H438" s="22"/>
      <c r="I438" s="22"/>
      <c r="J438" s="22"/>
      <c r="K438" s="22"/>
      <c r="L438" s="17"/>
      <c r="M438" s="17"/>
      <c r="N438" s="17"/>
    </row>
    <row r="439" spans="1:14" ht="16.5" thickBot="1">
      <c r="A439" s="24"/>
      <c r="B439" s="19"/>
      <c r="C439" s="22"/>
      <c r="D439" s="22"/>
      <c r="E439" s="22"/>
      <c r="F439" s="25"/>
      <c r="G439" s="26"/>
      <c r="H439" s="27" t="s">
        <v>27</v>
      </c>
      <c r="I439" s="27"/>
      <c r="J439" s="28"/>
      <c r="K439" s="28"/>
      <c r="L439" s="17"/>
      <c r="M439" s="17"/>
      <c r="N439" s="17"/>
    </row>
    <row r="440" spans="1:14" ht="15.75">
      <c r="A440" s="24"/>
      <c r="B440" s="19"/>
      <c r="C440" s="97" t="s">
        <v>28</v>
      </c>
      <c r="D440" s="97"/>
      <c r="E440" s="29">
        <v>31</v>
      </c>
      <c r="F440" s="30">
        <v>100</v>
      </c>
      <c r="G440" s="31">
        <v>31</v>
      </c>
      <c r="H440" s="32">
        <f>G441/G440%</f>
        <v>87.09677419354838</v>
      </c>
      <c r="I440" s="32"/>
      <c r="J440" s="32"/>
      <c r="K440" s="2"/>
      <c r="L440" s="17"/>
      <c r="M440" s="1"/>
      <c r="N440" s="1"/>
    </row>
    <row r="441" spans="1:14" ht="15.75">
      <c r="A441" s="24"/>
      <c r="B441" s="19"/>
      <c r="C441" s="98" t="s">
        <v>29</v>
      </c>
      <c r="D441" s="98"/>
      <c r="E441" s="33">
        <v>27</v>
      </c>
      <c r="F441" s="34">
        <f>(E441/E440)*100</f>
        <v>87.09677419354838</v>
      </c>
      <c r="G441" s="31">
        <v>27</v>
      </c>
      <c r="H441" s="28"/>
      <c r="I441" s="28"/>
      <c r="J441" s="22"/>
      <c r="K441" s="28"/>
      <c r="L441" s="1"/>
      <c r="M441" s="22" t="s">
        <v>30</v>
      </c>
      <c r="N441" s="22"/>
    </row>
    <row r="442" spans="1:14" ht="15.75">
      <c r="A442" s="35"/>
      <c r="B442" s="19"/>
      <c r="C442" s="98" t="s">
        <v>31</v>
      </c>
      <c r="D442" s="98"/>
      <c r="E442" s="33">
        <v>0</v>
      </c>
      <c r="F442" s="34">
        <f>(E442/E440)*100</f>
        <v>0</v>
      </c>
      <c r="G442" s="36"/>
      <c r="H442" s="31"/>
      <c r="I442" s="31"/>
      <c r="J442" s="22"/>
      <c r="K442" s="28"/>
      <c r="L442" s="17"/>
      <c r="M442" s="20"/>
      <c r="N442" s="20"/>
    </row>
    <row r="443" spans="1:14" ht="15.75">
      <c r="A443" s="35"/>
      <c r="B443" s="19"/>
      <c r="C443" s="98" t="s">
        <v>32</v>
      </c>
      <c r="D443" s="98"/>
      <c r="E443" s="33">
        <v>0</v>
      </c>
      <c r="F443" s="34">
        <f>(E443/E440)*100</f>
        <v>0</v>
      </c>
      <c r="G443" s="36"/>
      <c r="H443" s="31"/>
      <c r="I443" s="31"/>
      <c r="J443" s="22"/>
      <c r="K443" s="28"/>
      <c r="L443" s="17"/>
      <c r="M443" s="17"/>
      <c r="N443" s="17"/>
    </row>
    <row r="444" spans="1:14" ht="15.75">
      <c r="A444" s="35"/>
      <c r="B444" s="19"/>
      <c r="C444" s="98" t="s">
        <v>33</v>
      </c>
      <c r="D444" s="98"/>
      <c r="E444" s="33">
        <v>4</v>
      </c>
      <c r="F444" s="34">
        <f>(E444/E440)*100</f>
        <v>12.903225806451612</v>
      </c>
      <c r="G444" s="36"/>
      <c r="H444" s="22" t="s">
        <v>34</v>
      </c>
      <c r="I444" s="22"/>
      <c r="J444" s="37"/>
      <c r="K444" s="28"/>
      <c r="L444" s="17"/>
      <c r="M444" s="17"/>
      <c r="N444" s="17"/>
    </row>
    <row r="445" spans="1:14" ht="15.75">
      <c r="A445" s="35"/>
      <c r="B445" s="19"/>
      <c r="C445" s="98" t="s">
        <v>35</v>
      </c>
      <c r="D445" s="98"/>
      <c r="E445" s="33">
        <v>0</v>
      </c>
      <c r="F445" s="34">
        <f>(E445/E440)*100</f>
        <v>0</v>
      </c>
      <c r="G445" s="36"/>
      <c r="H445" s="22"/>
      <c r="I445" s="22"/>
      <c r="J445" s="37"/>
      <c r="K445" s="28"/>
      <c r="L445" s="17"/>
      <c r="M445" s="17"/>
      <c r="N445" s="17"/>
    </row>
    <row r="446" spans="1:14" ht="16.5" thickBot="1">
      <c r="A446" s="35"/>
      <c r="B446" s="19"/>
      <c r="C446" s="99" t="s">
        <v>36</v>
      </c>
      <c r="D446" s="99"/>
      <c r="E446" s="38"/>
      <c r="F446" s="39">
        <f>(E446/E440)*100</f>
        <v>0</v>
      </c>
      <c r="G446" s="36"/>
      <c r="H446" s="22"/>
      <c r="I446" s="22"/>
      <c r="J446" s="2"/>
      <c r="K446" s="2"/>
      <c r="L446" s="1"/>
      <c r="M446" s="17"/>
      <c r="N446" s="17"/>
    </row>
    <row r="447" spans="1:14" ht="15.75">
      <c r="A447" s="41" t="s">
        <v>37</v>
      </c>
      <c r="B447" s="10"/>
      <c r="C447" s="11"/>
      <c r="D447" s="11"/>
      <c r="E447" s="13"/>
      <c r="F447" s="13"/>
      <c r="G447" s="42"/>
      <c r="H447" s="43"/>
      <c r="I447" s="43"/>
      <c r="J447" s="43"/>
      <c r="K447" s="13"/>
      <c r="L447" s="17"/>
      <c r="M447" s="40"/>
      <c r="N447" s="40"/>
    </row>
    <row r="448" spans="1:14" ht="15.75">
      <c r="A448" s="12" t="s">
        <v>38</v>
      </c>
      <c r="B448" s="10"/>
      <c r="C448" s="44"/>
      <c r="D448" s="45"/>
      <c r="E448" s="46"/>
      <c r="F448" s="43"/>
      <c r="G448" s="42"/>
      <c r="H448" s="43"/>
      <c r="I448" s="43"/>
      <c r="J448" s="43"/>
      <c r="K448" s="13"/>
      <c r="L448" s="17"/>
      <c r="M448" s="24"/>
      <c r="N448" s="24"/>
    </row>
    <row r="449" spans="1:14" ht="15.75">
      <c r="A449" s="12" t="s">
        <v>39</v>
      </c>
      <c r="B449" s="10"/>
      <c r="C449" s="11"/>
      <c r="D449" s="45"/>
      <c r="E449" s="46"/>
      <c r="F449" s="43"/>
      <c r="G449" s="42"/>
      <c r="H449" s="47"/>
      <c r="I449" s="47"/>
      <c r="J449" s="47"/>
      <c r="K449" s="13"/>
      <c r="L449" s="17"/>
      <c r="M449" s="17"/>
      <c r="N449" s="17"/>
    </row>
    <row r="450" spans="1:14" ht="15.75">
      <c r="A450" s="12" t="s">
        <v>40</v>
      </c>
      <c r="B450" s="44"/>
      <c r="C450" s="11"/>
      <c r="D450" s="45"/>
      <c r="E450" s="46"/>
      <c r="F450" s="43"/>
      <c r="G450" s="48"/>
      <c r="H450" s="47"/>
      <c r="I450" s="47"/>
      <c r="J450" s="47"/>
      <c r="K450" s="13"/>
      <c r="L450" s="17"/>
      <c r="M450" s="17"/>
      <c r="N450" s="17"/>
    </row>
    <row r="451" spans="1:14" ht="15.75">
      <c r="A451" s="12" t="s">
        <v>41</v>
      </c>
      <c r="B451" s="35"/>
      <c r="C451" s="11"/>
      <c r="D451" s="49"/>
      <c r="E451" s="43"/>
      <c r="F451" s="43"/>
      <c r="G451" s="48"/>
      <c r="H451" s="47"/>
      <c r="I451" s="47"/>
      <c r="J451" s="47"/>
      <c r="K451" s="43"/>
      <c r="L451" s="17"/>
      <c r="M451" s="17"/>
      <c r="N451" s="17"/>
    </row>
    <row r="452" spans="1:14" ht="15">
      <c r="A452" s="93" t="s">
        <v>0</v>
      </c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</row>
    <row r="453" spans="1:14" ht="15">
      <c r="A453" s="93"/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</row>
    <row r="454" spans="1:14" ht="15">
      <c r="A454" s="93"/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</row>
    <row r="455" spans="1:14" ht="15.75">
      <c r="A455" s="94" t="s">
        <v>1</v>
      </c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</row>
    <row r="456" spans="1:14" ht="15.75">
      <c r="A456" s="94" t="s">
        <v>2</v>
      </c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</row>
    <row r="457" spans="1:14" ht="16.5" thickBot="1">
      <c r="A457" s="95" t="s">
        <v>3</v>
      </c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</row>
    <row r="458" spans="1:14" ht="15.75">
      <c r="A458" s="96" t="s">
        <v>67</v>
      </c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</row>
    <row r="459" spans="1:14" ht="15.75">
      <c r="A459" s="96" t="s">
        <v>5</v>
      </c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</row>
    <row r="460" spans="1:14" ht="15">
      <c r="A460" s="91" t="s">
        <v>6</v>
      </c>
      <c r="B460" s="88" t="s">
        <v>7</v>
      </c>
      <c r="C460" s="88" t="s">
        <v>8</v>
      </c>
      <c r="D460" s="91" t="s">
        <v>9</v>
      </c>
      <c r="E460" s="91" t="s">
        <v>10</v>
      </c>
      <c r="F460" s="88" t="s">
        <v>11</v>
      </c>
      <c r="G460" s="88" t="s">
        <v>12</v>
      </c>
      <c r="H460" s="88" t="s">
        <v>13</v>
      </c>
      <c r="I460" s="88" t="s">
        <v>14</v>
      </c>
      <c r="J460" s="88" t="s">
        <v>15</v>
      </c>
      <c r="K460" s="90" t="s">
        <v>16</v>
      </c>
      <c r="L460" s="88" t="s">
        <v>17</v>
      </c>
      <c r="M460" s="88" t="s">
        <v>18</v>
      </c>
      <c r="N460" s="88" t="s">
        <v>19</v>
      </c>
    </row>
    <row r="461" spans="1:14" ht="15">
      <c r="A461" s="92"/>
      <c r="B461" s="102"/>
      <c r="C461" s="102"/>
      <c r="D461" s="92"/>
      <c r="E461" s="92"/>
      <c r="F461" s="102"/>
      <c r="G461" s="102"/>
      <c r="H461" s="102"/>
      <c r="I461" s="102"/>
      <c r="J461" s="102"/>
      <c r="K461" s="103"/>
      <c r="L461" s="102"/>
      <c r="M461" s="102"/>
      <c r="N461" s="102"/>
    </row>
    <row r="462" spans="1:14" ht="15" customHeight="1">
      <c r="A462" s="64">
        <v>1</v>
      </c>
      <c r="B462" s="65">
        <v>43096</v>
      </c>
      <c r="C462" s="66" t="s">
        <v>62</v>
      </c>
      <c r="D462" s="66" t="s">
        <v>21</v>
      </c>
      <c r="E462" s="66" t="s">
        <v>66</v>
      </c>
      <c r="F462" s="67">
        <v>4135</v>
      </c>
      <c r="G462" s="67">
        <v>4090</v>
      </c>
      <c r="H462" s="67">
        <v>4160</v>
      </c>
      <c r="I462" s="67">
        <v>4185</v>
      </c>
      <c r="J462" s="67">
        <v>4210</v>
      </c>
      <c r="K462" s="67">
        <v>4160</v>
      </c>
      <c r="L462" s="66">
        <v>100</v>
      </c>
      <c r="M462" s="68">
        <f aca="true" t="shared" si="56" ref="M462:M468">IF(D462="BUY",(K462-F462)*(L462),(F462-K462)*(L462))</f>
        <v>2500</v>
      </c>
      <c r="N462" s="69">
        <f aca="true" t="shared" si="57" ref="N462:N468">M462/(L462)/F462%</f>
        <v>0.6045949214026602</v>
      </c>
    </row>
    <row r="463" spans="1:14" ht="15" customHeight="1">
      <c r="A463" s="64">
        <v>2</v>
      </c>
      <c r="B463" s="65">
        <v>43095</v>
      </c>
      <c r="C463" s="66" t="s">
        <v>62</v>
      </c>
      <c r="D463" s="66" t="s">
        <v>21</v>
      </c>
      <c r="E463" s="66" t="s">
        <v>70</v>
      </c>
      <c r="F463" s="67">
        <v>3090</v>
      </c>
      <c r="G463" s="67">
        <v>3050</v>
      </c>
      <c r="H463" s="67">
        <v>3115</v>
      </c>
      <c r="I463" s="67">
        <v>3140</v>
      </c>
      <c r="J463" s="67">
        <v>3165</v>
      </c>
      <c r="K463" s="67">
        <v>3115</v>
      </c>
      <c r="L463" s="66">
        <v>100</v>
      </c>
      <c r="M463" s="68">
        <f t="shared" si="56"/>
        <v>2500</v>
      </c>
      <c r="N463" s="69">
        <f t="shared" si="57"/>
        <v>0.8090614886731392</v>
      </c>
    </row>
    <row r="464" spans="1:14" ht="15" customHeight="1">
      <c r="A464" s="64">
        <v>3</v>
      </c>
      <c r="B464" s="65">
        <v>43095</v>
      </c>
      <c r="C464" s="66" t="s">
        <v>62</v>
      </c>
      <c r="D464" s="66" t="s">
        <v>23</v>
      </c>
      <c r="E464" s="66" t="s">
        <v>63</v>
      </c>
      <c r="F464" s="67">
        <v>4100</v>
      </c>
      <c r="G464" s="67">
        <v>4140</v>
      </c>
      <c r="H464" s="67">
        <v>4075</v>
      </c>
      <c r="I464" s="67">
        <v>4050</v>
      </c>
      <c r="J464" s="67">
        <v>4025</v>
      </c>
      <c r="K464" s="67">
        <v>4025</v>
      </c>
      <c r="L464" s="66">
        <v>100</v>
      </c>
      <c r="M464" s="68">
        <f t="shared" si="56"/>
        <v>7500</v>
      </c>
      <c r="N464" s="69">
        <f t="shared" si="57"/>
        <v>1.829268292682927</v>
      </c>
    </row>
    <row r="465" spans="1:14" ht="15" customHeight="1">
      <c r="A465" s="64">
        <v>4</v>
      </c>
      <c r="B465" s="65">
        <v>43095</v>
      </c>
      <c r="C465" s="66" t="s">
        <v>62</v>
      </c>
      <c r="D465" s="66" t="s">
        <v>21</v>
      </c>
      <c r="E465" s="66" t="s">
        <v>66</v>
      </c>
      <c r="F465" s="67">
        <v>4080</v>
      </c>
      <c r="G465" s="67">
        <v>4040</v>
      </c>
      <c r="H465" s="67">
        <v>4105</v>
      </c>
      <c r="I465" s="67">
        <v>4130</v>
      </c>
      <c r="J465" s="67">
        <v>4155</v>
      </c>
      <c r="K465" s="67">
        <v>4105</v>
      </c>
      <c r="L465" s="66">
        <v>100</v>
      </c>
      <c r="M465" s="68">
        <f t="shared" si="56"/>
        <v>2500</v>
      </c>
      <c r="N465" s="69">
        <f t="shared" si="57"/>
        <v>0.6127450980392157</v>
      </c>
    </row>
    <row r="466" spans="1:14" ht="15" customHeight="1">
      <c r="A466" s="64">
        <v>5</v>
      </c>
      <c r="B466" s="65">
        <v>43090</v>
      </c>
      <c r="C466" s="66" t="s">
        <v>62</v>
      </c>
      <c r="D466" s="66" t="s">
        <v>23</v>
      </c>
      <c r="E466" s="66" t="s">
        <v>71</v>
      </c>
      <c r="F466" s="67">
        <v>3940</v>
      </c>
      <c r="G466" s="67">
        <v>3970</v>
      </c>
      <c r="H466" s="67">
        <v>3915</v>
      </c>
      <c r="I466" s="67">
        <v>3890</v>
      </c>
      <c r="J466" s="67">
        <v>3865</v>
      </c>
      <c r="K466" s="67">
        <v>3970</v>
      </c>
      <c r="L466" s="66">
        <v>100</v>
      </c>
      <c r="M466" s="68">
        <f t="shared" si="56"/>
        <v>-3000</v>
      </c>
      <c r="N466" s="69">
        <f t="shared" si="57"/>
        <v>-0.7614213197969544</v>
      </c>
    </row>
    <row r="467" spans="1:14" ht="15" customHeight="1">
      <c r="A467" s="64">
        <v>6</v>
      </c>
      <c r="B467" s="65">
        <v>43089</v>
      </c>
      <c r="C467" s="66" t="s">
        <v>62</v>
      </c>
      <c r="D467" s="66" t="s">
        <v>21</v>
      </c>
      <c r="E467" s="66" t="s">
        <v>69</v>
      </c>
      <c r="F467" s="67">
        <v>21825</v>
      </c>
      <c r="G467" s="67">
        <v>21595</v>
      </c>
      <c r="H467" s="67">
        <v>21950</v>
      </c>
      <c r="I467" s="67">
        <v>22075</v>
      </c>
      <c r="J467" s="67">
        <v>22200</v>
      </c>
      <c r="K467" s="67">
        <v>21595</v>
      </c>
      <c r="L467" s="66">
        <v>30</v>
      </c>
      <c r="M467" s="68">
        <f t="shared" si="56"/>
        <v>-6900</v>
      </c>
      <c r="N467" s="69">
        <f t="shared" si="57"/>
        <v>-1.0538373424971363</v>
      </c>
    </row>
    <row r="468" spans="1:14" ht="15" customHeight="1">
      <c r="A468" s="64">
        <v>7</v>
      </c>
      <c r="B468" s="65">
        <v>43087</v>
      </c>
      <c r="C468" s="66" t="s">
        <v>62</v>
      </c>
      <c r="D468" s="66" t="s">
        <v>21</v>
      </c>
      <c r="E468" s="66" t="s">
        <v>70</v>
      </c>
      <c r="F468" s="67">
        <v>3066</v>
      </c>
      <c r="G468" s="67">
        <v>3025</v>
      </c>
      <c r="H468" s="67">
        <v>3092</v>
      </c>
      <c r="I468" s="67">
        <v>3115</v>
      </c>
      <c r="J468" s="67">
        <v>3140</v>
      </c>
      <c r="K468" s="67">
        <v>3092</v>
      </c>
      <c r="L468" s="66">
        <v>100</v>
      </c>
      <c r="M468" s="68">
        <f t="shared" si="56"/>
        <v>2600</v>
      </c>
      <c r="N468" s="69">
        <f t="shared" si="57"/>
        <v>0.8480104370515329</v>
      </c>
    </row>
    <row r="469" spans="1:14" ht="15" customHeight="1">
      <c r="A469" s="64">
        <v>8</v>
      </c>
      <c r="B469" s="65">
        <v>43084</v>
      </c>
      <c r="C469" s="66" t="s">
        <v>62</v>
      </c>
      <c r="D469" s="66" t="s">
        <v>23</v>
      </c>
      <c r="E469" s="66" t="s">
        <v>69</v>
      </c>
      <c r="F469" s="67">
        <v>21300</v>
      </c>
      <c r="G469" s="67">
        <v>21450</v>
      </c>
      <c r="H469" s="67">
        <v>21200</v>
      </c>
      <c r="I469" s="67">
        <v>21100</v>
      </c>
      <c r="J469" s="67">
        <v>21000</v>
      </c>
      <c r="K469" s="67">
        <v>21450</v>
      </c>
      <c r="L469" s="66">
        <v>30</v>
      </c>
      <c r="M469" s="68">
        <f aca="true" t="shared" si="58" ref="M469:M477">IF(D469="BUY",(K469-F469)*(L469),(F469-K469)*(L469))</f>
        <v>-4500</v>
      </c>
      <c r="N469" s="69">
        <f aca="true" t="shared" si="59" ref="N469:N477">M469/(L469)/F469%</f>
        <v>-0.704225352112676</v>
      </c>
    </row>
    <row r="470" spans="1:14" ht="15" customHeight="1">
      <c r="A470" s="64">
        <v>9</v>
      </c>
      <c r="B470" s="65">
        <v>43084</v>
      </c>
      <c r="C470" s="66" t="s">
        <v>62</v>
      </c>
      <c r="D470" s="66" t="s">
        <v>23</v>
      </c>
      <c r="E470" s="66" t="s">
        <v>63</v>
      </c>
      <c r="F470" s="67">
        <v>3875</v>
      </c>
      <c r="G470" s="67">
        <v>3915</v>
      </c>
      <c r="H470" s="67">
        <v>3850</v>
      </c>
      <c r="I470" s="67">
        <v>3825</v>
      </c>
      <c r="J470" s="67">
        <v>3800</v>
      </c>
      <c r="K470" s="67">
        <v>3825</v>
      </c>
      <c r="L470" s="66">
        <v>100</v>
      </c>
      <c r="M470" s="68">
        <f t="shared" si="58"/>
        <v>5000</v>
      </c>
      <c r="N470" s="69">
        <f t="shared" si="59"/>
        <v>1.2903225806451613</v>
      </c>
    </row>
    <row r="471" spans="1:14" ht="15" customHeight="1">
      <c r="A471" s="64">
        <v>10</v>
      </c>
      <c r="B471" s="65">
        <v>43083</v>
      </c>
      <c r="C471" s="66" t="s">
        <v>62</v>
      </c>
      <c r="D471" s="66" t="s">
        <v>21</v>
      </c>
      <c r="E471" s="66" t="s">
        <v>68</v>
      </c>
      <c r="F471" s="67">
        <v>7540</v>
      </c>
      <c r="G471" s="67">
        <v>7440</v>
      </c>
      <c r="H471" s="67">
        <v>7620</v>
      </c>
      <c r="I471" s="67">
        <v>7680</v>
      </c>
      <c r="J471" s="67">
        <v>7740</v>
      </c>
      <c r="K471" s="67">
        <v>7440</v>
      </c>
      <c r="L471" s="66">
        <v>50</v>
      </c>
      <c r="M471" s="68">
        <f t="shared" si="58"/>
        <v>-5000</v>
      </c>
      <c r="N471" s="69">
        <f t="shared" si="59"/>
        <v>-1.326259946949602</v>
      </c>
    </row>
    <row r="472" spans="1:14" ht="15.75">
      <c r="A472" s="64">
        <v>11</v>
      </c>
      <c r="B472" s="65">
        <v>43081</v>
      </c>
      <c r="C472" s="66" t="s">
        <v>62</v>
      </c>
      <c r="D472" s="66" t="s">
        <v>23</v>
      </c>
      <c r="E472" s="66" t="s">
        <v>66</v>
      </c>
      <c r="F472" s="67">
        <v>3850</v>
      </c>
      <c r="G472" s="67">
        <v>3900</v>
      </c>
      <c r="H472" s="67">
        <v>3825</v>
      </c>
      <c r="I472" s="67">
        <v>3800</v>
      </c>
      <c r="J472" s="67">
        <v>3775</v>
      </c>
      <c r="K472" s="67">
        <v>3800</v>
      </c>
      <c r="L472" s="66">
        <v>100</v>
      </c>
      <c r="M472" s="68">
        <f t="shared" si="58"/>
        <v>5000</v>
      </c>
      <c r="N472" s="69">
        <f t="shared" si="59"/>
        <v>1.2987012987012987</v>
      </c>
    </row>
    <row r="473" spans="1:14" ht="15.75">
      <c r="A473" s="64">
        <v>12</v>
      </c>
      <c r="B473" s="65">
        <v>43081</v>
      </c>
      <c r="C473" s="66" t="s">
        <v>62</v>
      </c>
      <c r="D473" s="66" t="s">
        <v>23</v>
      </c>
      <c r="E473" s="66" t="s">
        <v>65</v>
      </c>
      <c r="F473" s="67">
        <v>8560</v>
      </c>
      <c r="G473" s="67">
        <v>8640</v>
      </c>
      <c r="H473" s="67">
        <v>8510</v>
      </c>
      <c r="I473" s="67">
        <v>8460</v>
      </c>
      <c r="J473" s="67">
        <v>8410</v>
      </c>
      <c r="K473" s="67">
        <v>8410</v>
      </c>
      <c r="L473" s="66">
        <v>50</v>
      </c>
      <c r="M473" s="68">
        <f t="shared" si="58"/>
        <v>7500</v>
      </c>
      <c r="N473" s="69">
        <f t="shared" si="59"/>
        <v>1.752336448598131</v>
      </c>
    </row>
    <row r="474" spans="1:14" ht="15.75">
      <c r="A474" s="64">
        <v>13</v>
      </c>
      <c r="B474" s="65">
        <v>43080</v>
      </c>
      <c r="C474" s="66" t="s">
        <v>62</v>
      </c>
      <c r="D474" s="66" t="s">
        <v>23</v>
      </c>
      <c r="E474" s="66" t="s">
        <v>63</v>
      </c>
      <c r="F474" s="67">
        <v>4110</v>
      </c>
      <c r="G474" s="67">
        <v>4150</v>
      </c>
      <c r="H474" s="67">
        <v>4085</v>
      </c>
      <c r="I474" s="67">
        <v>4060</v>
      </c>
      <c r="J474" s="67">
        <v>4035</v>
      </c>
      <c r="K474" s="67">
        <v>4035</v>
      </c>
      <c r="L474" s="66">
        <v>100</v>
      </c>
      <c r="M474" s="68">
        <f t="shared" si="58"/>
        <v>7500</v>
      </c>
      <c r="N474" s="69">
        <f t="shared" si="59"/>
        <v>1.8248175182481752</v>
      </c>
    </row>
    <row r="475" spans="1:14" ht="15.75">
      <c r="A475" s="64">
        <v>14</v>
      </c>
      <c r="B475" s="65">
        <v>43077</v>
      </c>
      <c r="C475" s="66" t="s">
        <v>62</v>
      </c>
      <c r="D475" s="66" t="s">
        <v>23</v>
      </c>
      <c r="E475" s="66" t="s">
        <v>63</v>
      </c>
      <c r="F475" s="67">
        <v>4315</v>
      </c>
      <c r="G475" s="67">
        <v>4350</v>
      </c>
      <c r="H475" s="67">
        <v>4290</v>
      </c>
      <c r="I475" s="67">
        <v>4265</v>
      </c>
      <c r="J475" s="67">
        <v>4240</v>
      </c>
      <c r="K475" s="67">
        <v>4240</v>
      </c>
      <c r="L475" s="66">
        <v>100</v>
      </c>
      <c r="M475" s="68">
        <f t="shared" si="58"/>
        <v>7500</v>
      </c>
      <c r="N475" s="69">
        <f t="shared" si="59"/>
        <v>1.738122827346466</v>
      </c>
    </row>
    <row r="476" spans="1:14" ht="15.75">
      <c r="A476" s="64">
        <v>15</v>
      </c>
      <c r="B476" s="65">
        <v>43077</v>
      </c>
      <c r="C476" s="66" t="s">
        <v>62</v>
      </c>
      <c r="D476" s="66" t="s">
        <v>23</v>
      </c>
      <c r="E476" s="66" t="s">
        <v>64</v>
      </c>
      <c r="F476" s="67">
        <v>4015</v>
      </c>
      <c r="G476" s="67">
        <v>4045</v>
      </c>
      <c r="H476" s="67">
        <v>3995</v>
      </c>
      <c r="I476" s="67">
        <v>3975</v>
      </c>
      <c r="J476" s="67">
        <v>3955</v>
      </c>
      <c r="K476" s="67">
        <v>3995</v>
      </c>
      <c r="L476" s="66">
        <v>100</v>
      </c>
      <c r="M476" s="68">
        <f t="shared" si="58"/>
        <v>2000</v>
      </c>
      <c r="N476" s="69">
        <f t="shared" si="59"/>
        <v>0.49813200498132004</v>
      </c>
    </row>
    <row r="477" spans="1:14" ht="15.75">
      <c r="A477" s="64">
        <v>16</v>
      </c>
      <c r="B477" s="65">
        <v>43076</v>
      </c>
      <c r="C477" s="66" t="s">
        <v>62</v>
      </c>
      <c r="D477" s="66" t="s">
        <v>23</v>
      </c>
      <c r="E477" s="66" t="s">
        <v>65</v>
      </c>
      <c r="F477" s="67">
        <v>8660</v>
      </c>
      <c r="G477" s="67">
        <v>8710</v>
      </c>
      <c r="H477" s="67">
        <v>8610</v>
      </c>
      <c r="I477" s="67">
        <v>8560</v>
      </c>
      <c r="J477" s="67">
        <v>8510</v>
      </c>
      <c r="K477" s="67">
        <v>8610</v>
      </c>
      <c r="L477" s="66">
        <v>50</v>
      </c>
      <c r="M477" s="68">
        <f t="shared" si="58"/>
        <v>2500</v>
      </c>
      <c r="N477" s="69">
        <f t="shared" si="59"/>
        <v>0.5773672055427252</v>
      </c>
    </row>
    <row r="478" spans="1:14" ht="15.75">
      <c r="A478" s="9" t="s">
        <v>25</v>
      </c>
      <c r="B478" s="10"/>
      <c r="C478" s="11"/>
      <c r="D478" s="12"/>
      <c r="E478" s="13"/>
      <c r="F478" s="13"/>
      <c r="G478" s="14"/>
      <c r="H478" s="15"/>
      <c r="I478" s="15"/>
      <c r="J478" s="15"/>
      <c r="K478" s="16"/>
      <c r="L478" s="17"/>
      <c r="M478" s="1"/>
      <c r="N478" s="81"/>
    </row>
    <row r="479" spans="1:14" ht="15.75">
      <c r="A479" s="9" t="s">
        <v>26</v>
      </c>
      <c r="B479" s="19"/>
      <c r="C479" s="11"/>
      <c r="D479" s="12"/>
      <c r="E479" s="13"/>
      <c r="F479" s="13"/>
      <c r="G479" s="14"/>
      <c r="H479" s="13"/>
      <c r="I479" s="13"/>
      <c r="J479" s="13"/>
      <c r="K479" s="16"/>
      <c r="L479" s="17"/>
      <c r="M479" s="1"/>
      <c r="N479" s="1"/>
    </row>
    <row r="480" spans="1:14" ht="15.75">
      <c r="A480" s="9" t="s">
        <v>26</v>
      </c>
      <c r="B480" s="19"/>
      <c r="C480" s="20"/>
      <c r="D480" s="21"/>
      <c r="E480" s="22"/>
      <c r="F480" s="22"/>
      <c r="G480" s="23"/>
      <c r="H480" s="22"/>
      <c r="I480" s="22"/>
      <c r="J480" s="22"/>
      <c r="K480" s="22"/>
      <c r="L480" s="17"/>
      <c r="M480" s="17"/>
      <c r="N480" s="17"/>
    </row>
    <row r="481" spans="1:14" ht="16.5" thickBot="1">
      <c r="A481" s="24"/>
      <c r="B481" s="19"/>
      <c r="C481" s="22"/>
      <c r="D481" s="22"/>
      <c r="E481" s="22"/>
      <c r="F481" s="25"/>
      <c r="G481" s="26"/>
      <c r="H481" s="27" t="s">
        <v>27</v>
      </c>
      <c r="I481" s="27"/>
      <c r="J481" s="28"/>
      <c r="K481" s="28"/>
      <c r="L481" s="17"/>
      <c r="M481" s="17"/>
      <c r="N481" s="17"/>
    </row>
    <row r="482" spans="1:14" ht="15.75">
      <c r="A482" s="24"/>
      <c r="B482" s="19"/>
      <c r="C482" s="97" t="s">
        <v>28</v>
      </c>
      <c r="D482" s="97"/>
      <c r="E482" s="29">
        <v>15</v>
      </c>
      <c r="F482" s="30">
        <v>100</v>
      </c>
      <c r="G482" s="31">
        <v>15</v>
      </c>
      <c r="H482" s="32">
        <f>G483/G482%</f>
        <v>73.33333333333334</v>
      </c>
      <c r="I482" s="32"/>
      <c r="J482" s="32"/>
      <c r="K482" s="2"/>
      <c r="L482" s="17"/>
      <c r="M482" s="1"/>
      <c r="N482" s="1"/>
    </row>
    <row r="483" spans="1:14" ht="15.75">
      <c r="A483" s="24"/>
      <c r="B483" s="19"/>
      <c r="C483" s="98" t="s">
        <v>29</v>
      </c>
      <c r="D483" s="98"/>
      <c r="E483" s="33">
        <v>11</v>
      </c>
      <c r="F483" s="34">
        <f>(E483/E482)*100</f>
        <v>73.33333333333333</v>
      </c>
      <c r="G483" s="31">
        <v>11</v>
      </c>
      <c r="H483" s="28"/>
      <c r="I483" s="28"/>
      <c r="J483" s="22"/>
      <c r="K483" s="28"/>
      <c r="L483" s="1"/>
      <c r="M483" s="22" t="s">
        <v>30</v>
      </c>
      <c r="N483" s="22"/>
    </row>
    <row r="484" spans="1:14" ht="15.75">
      <c r="A484" s="35"/>
      <c r="B484" s="19"/>
      <c r="C484" s="98" t="s">
        <v>31</v>
      </c>
      <c r="D484" s="98"/>
      <c r="E484" s="33">
        <v>0</v>
      </c>
      <c r="F484" s="34">
        <f>(E484/E482)*100</f>
        <v>0</v>
      </c>
      <c r="G484" s="36"/>
      <c r="H484" s="31"/>
      <c r="I484" s="31"/>
      <c r="J484" s="22"/>
      <c r="K484" s="28"/>
      <c r="L484" s="17"/>
      <c r="M484" s="20"/>
      <c r="N484" s="20"/>
    </row>
    <row r="485" spans="1:14" ht="15.75">
      <c r="A485" s="35"/>
      <c r="B485" s="19"/>
      <c r="C485" s="98" t="s">
        <v>32</v>
      </c>
      <c r="D485" s="98"/>
      <c r="E485" s="33">
        <v>0</v>
      </c>
      <c r="F485" s="34">
        <f>(E485/E482)*100</f>
        <v>0</v>
      </c>
      <c r="G485" s="36"/>
      <c r="H485" s="31"/>
      <c r="I485" s="31"/>
      <c r="J485" s="22"/>
      <c r="K485" s="28"/>
      <c r="L485" s="17"/>
      <c r="M485" s="17"/>
      <c r="N485" s="17"/>
    </row>
    <row r="486" spans="1:14" ht="15.75">
      <c r="A486" s="35"/>
      <c r="B486" s="19"/>
      <c r="C486" s="98" t="s">
        <v>33</v>
      </c>
      <c r="D486" s="98"/>
      <c r="E486" s="33">
        <v>4</v>
      </c>
      <c r="F486" s="34">
        <f>(E486/E482)*100</f>
        <v>26.666666666666668</v>
      </c>
      <c r="G486" s="36"/>
      <c r="H486" s="22" t="s">
        <v>34</v>
      </c>
      <c r="I486" s="22"/>
      <c r="J486" s="37"/>
      <c r="K486" s="28"/>
      <c r="L486" s="17"/>
      <c r="M486" s="17"/>
      <c r="N486" s="17"/>
    </row>
    <row r="487" spans="1:14" ht="14.25" customHeight="1">
      <c r="A487" s="35"/>
      <c r="B487" s="19"/>
      <c r="C487" s="98" t="s">
        <v>35</v>
      </c>
      <c r="D487" s="98"/>
      <c r="E487" s="33">
        <v>0</v>
      </c>
      <c r="F487" s="34">
        <f>(E487/E482)*100</f>
        <v>0</v>
      </c>
      <c r="G487" s="36"/>
      <c r="H487" s="22"/>
      <c r="I487" s="22"/>
      <c r="J487" s="37"/>
      <c r="K487" s="28"/>
      <c r="L487" s="17"/>
      <c r="M487" s="17"/>
      <c r="N487" s="17"/>
    </row>
    <row r="488" spans="1:14" ht="14.25" customHeight="1" thickBot="1">
      <c r="A488" s="35"/>
      <c r="B488" s="19"/>
      <c r="C488" s="99" t="s">
        <v>36</v>
      </c>
      <c r="D488" s="99"/>
      <c r="E488" s="38"/>
      <c r="F488" s="39">
        <f>(E488/E482)*100</f>
        <v>0</v>
      </c>
      <c r="G488" s="36"/>
      <c r="H488" s="22"/>
      <c r="I488" s="22"/>
      <c r="J488" s="2"/>
      <c r="K488" s="2"/>
      <c r="L488" s="1"/>
      <c r="M488" s="17"/>
      <c r="N488" s="17"/>
    </row>
    <row r="489" spans="1:14" ht="15.75">
      <c r="A489" s="41" t="s">
        <v>37</v>
      </c>
      <c r="B489" s="10"/>
      <c r="C489" s="11"/>
      <c r="D489" s="11"/>
      <c r="E489" s="13"/>
      <c r="F489" s="13"/>
      <c r="G489" s="42"/>
      <c r="H489" s="43"/>
      <c r="I489" s="43"/>
      <c r="J489" s="43"/>
      <c r="K489" s="13"/>
      <c r="L489" s="17"/>
      <c r="M489" s="40"/>
      <c r="N489" s="40"/>
    </row>
    <row r="490" spans="1:14" ht="15.75">
      <c r="A490" s="12" t="s">
        <v>38</v>
      </c>
      <c r="B490" s="10"/>
      <c r="C490" s="44"/>
      <c r="D490" s="45"/>
      <c r="E490" s="46"/>
      <c r="F490" s="43"/>
      <c r="G490" s="42"/>
      <c r="H490" s="43"/>
      <c r="I490" s="43"/>
      <c r="J490" s="43"/>
      <c r="K490" s="13"/>
      <c r="L490" s="17"/>
      <c r="M490" s="24"/>
      <c r="N490" s="24"/>
    </row>
    <row r="491" spans="1:14" ht="15.75">
      <c r="A491" s="12" t="s">
        <v>39</v>
      </c>
      <c r="B491" s="10"/>
      <c r="C491" s="11"/>
      <c r="D491" s="45"/>
      <c r="E491" s="46"/>
      <c r="F491" s="43"/>
      <c r="G491" s="42"/>
      <c r="H491" s="47"/>
      <c r="I491" s="47"/>
      <c r="J491" s="47"/>
      <c r="K491" s="13"/>
      <c r="L491" s="17"/>
      <c r="M491" s="17"/>
      <c r="N491" s="17"/>
    </row>
    <row r="492" spans="1:14" ht="15.75">
      <c r="A492" s="12" t="s">
        <v>40</v>
      </c>
      <c r="B492" s="44"/>
      <c r="C492" s="11"/>
      <c r="D492" s="45"/>
      <c r="E492" s="46"/>
      <c r="F492" s="43"/>
      <c r="G492" s="48"/>
      <c r="H492" s="47"/>
      <c r="I492" s="47"/>
      <c r="J492" s="47"/>
      <c r="K492" s="13"/>
      <c r="L492" s="17"/>
      <c r="M492" s="17"/>
      <c r="N492" s="17"/>
    </row>
    <row r="493" spans="1:14" ht="15.75">
      <c r="A493" s="12" t="s">
        <v>41</v>
      </c>
      <c r="B493" s="35"/>
      <c r="C493" s="11"/>
      <c r="D493" s="49"/>
      <c r="E493" s="43"/>
      <c r="F493" s="43"/>
      <c r="G493" s="48"/>
      <c r="H493" s="47"/>
      <c r="I493" s="47"/>
      <c r="J493" s="47"/>
      <c r="K493" s="43"/>
      <c r="L493" s="17"/>
      <c r="M493" s="17"/>
      <c r="N493" s="17"/>
    </row>
  </sheetData>
  <sheetProtection selectLockedCells="1" selectUnlockedCells="1"/>
  <mergeCells count="270">
    <mergeCell ref="C35:D35"/>
    <mergeCell ref="C36:D36"/>
    <mergeCell ref="C37:D37"/>
    <mergeCell ref="M10:M11"/>
    <mergeCell ref="N10:N11"/>
    <mergeCell ref="C31:D31"/>
    <mergeCell ref="C32:D32"/>
    <mergeCell ref="C33:D33"/>
    <mergeCell ref="C34:D34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86:D86"/>
    <mergeCell ref="C87:D87"/>
    <mergeCell ref="C88:D88"/>
    <mergeCell ref="M51:M52"/>
    <mergeCell ref="N51:N52"/>
    <mergeCell ref="C82:D82"/>
    <mergeCell ref="C83:D83"/>
    <mergeCell ref="C84:D84"/>
    <mergeCell ref="C85:D85"/>
    <mergeCell ref="A50:N50"/>
    <mergeCell ref="L51:L52"/>
    <mergeCell ref="A51:A52"/>
    <mergeCell ref="B51:B52"/>
    <mergeCell ref="C51:C52"/>
    <mergeCell ref="D51:D52"/>
    <mergeCell ref="E51:E52"/>
    <mergeCell ref="F51:F52"/>
    <mergeCell ref="H51:H52"/>
    <mergeCell ref="I51:I52"/>
    <mergeCell ref="C196:D196"/>
    <mergeCell ref="M103:M104"/>
    <mergeCell ref="C149:D149"/>
    <mergeCell ref="C150:D150"/>
    <mergeCell ref="N103:N104"/>
    <mergeCell ref="A43:N45"/>
    <mergeCell ref="A46:N46"/>
    <mergeCell ref="A47:N47"/>
    <mergeCell ref="A48:N48"/>
    <mergeCell ref="A49:N49"/>
    <mergeCell ref="G51:G52"/>
    <mergeCell ref="K51:K52"/>
    <mergeCell ref="M165:M166"/>
    <mergeCell ref="N165:N166"/>
    <mergeCell ref="C195:D195"/>
    <mergeCell ref="J51:J52"/>
    <mergeCell ref="H165:H166"/>
    <mergeCell ref="D165:D166"/>
    <mergeCell ref="E165:E166"/>
    <mergeCell ref="A102:N102"/>
    <mergeCell ref="A103:A104"/>
    <mergeCell ref="J103:J104"/>
    <mergeCell ref="K103:K104"/>
    <mergeCell ref="L103:L104"/>
    <mergeCell ref="B103:B104"/>
    <mergeCell ref="C103:C104"/>
    <mergeCell ref="I103:I104"/>
    <mergeCell ref="C253:D253"/>
    <mergeCell ref="C254:D254"/>
    <mergeCell ref="G215:G216"/>
    <mergeCell ref="A157:N159"/>
    <mergeCell ref="A160:N160"/>
    <mergeCell ref="A161:N161"/>
    <mergeCell ref="A162:N162"/>
    <mergeCell ref="A163:N163"/>
    <mergeCell ref="C198:D198"/>
    <mergeCell ref="A164:N164"/>
    <mergeCell ref="C251:D251"/>
    <mergeCell ref="G165:G166"/>
    <mergeCell ref="C197:D197"/>
    <mergeCell ref="A214:N214"/>
    <mergeCell ref="C215:C216"/>
    <mergeCell ref="C252:D252"/>
    <mergeCell ref="K165:K166"/>
    <mergeCell ref="L165:L166"/>
    <mergeCell ref="A165:A166"/>
    <mergeCell ref="B165:B166"/>
    <mergeCell ref="J215:J216"/>
    <mergeCell ref="H215:H216"/>
    <mergeCell ref="M215:M216"/>
    <mergeCell ref="J165:J166"/>
    <mergeCell ref="I165:I166"/>
    <mergeCell ref="C199:D199"/>
    <mergeCell ref="C200:D200"/>
    <mergeCell ref="C201:D201"/>
    <mergeCell ref="C165:C166"/>
    <mergeCell ref="F165:F166"/>
    <mergeCell ref="N215:N216"/>
    <mergeCell ref="L215:L216"/>
    <mergeCell ref="I215:I216"/>
    <mergeCell ref="A207:N209"/>
    <mergeCell ref="A210:N210"/>
    <mergeCell ref="A211:N211"/>
    <mergeCell ref="A212:N212"/>
    <mergeCell ref="A213:N213"/>
    <mergeCell ref="D215:D216"/>
    <mergeCell ref="E215:E216"/>
    <mergeCell ref="A215:A216"/>
    <mergeCell ref="B215:B216"/>
    <mergeCell ref="C291:D291"/>
    <mergeCell ref="C292:D292"/>
    <mergeCell ref="K272:K273"/>
    <mergeCell ref="H272:H273"/>
    <mergeCell ref="J272:J273"/>
    <mergeCell ref="F272:F273"/>
    <mergeCell ref="K215:K216"/>
    <mergeCell ref="F215:F216"/>
    <mergeCell ref="C294:D294"/>
    <mergeCell ref="G272:G273"/>
    <mergeCell ref="C255:D255"/>
    <mergeCell ref="C256:D256"/>
    <mergeCell ref="C257:D257"/>
    <mergeCell ref="C272:C273"/>
    <mergeCell ref="D272:D273"/>
    <mergeCell ref="E272:E273"/>
    <mergeCell ref="H311:H312"/>
    <mergeCell ref="L272:L273"/>
    <mergeCell ref="I272:I273"/>
    <mergeCell ref="A264:N266"/>
    <mergeCell ref="A267:N267"/>
    <mergeCell ref="A268:N268"/>
    <mergeCell ref="A269:N269"/>
    <mergeCell ref="A270:N270"/>
    <mergeCell ref="A271:N271"/>
    <mergeCell ref="A272:A273"/>
    <mergeCell ref="C337:D337"/>
    <mergeCell ref="C295:D295"/>
    <mergeCell ref="C296:D296"/>
    <mergeCell ref="C297:D297"/>
    <mergeCell ref="A303:N305"/>
    <mergeCell ref="C332:D332"/>
    <mergeCell ref="A307:N307"/>
    <mergeCell ref="A308:N308"/>
    <mergeCell ref="M311:M312"/>
    <mergeCell ref="N311:N312"/>
    <mergeCell ref="A309:N309"/>
    <mergeCell ref="N272:N273"/>
    <mergeCell ref="C333:D333"/>
    <mergeCell ref="C334:D334"/>
    <mergeCell ref="I311:I312"/>
    <mergeCell ref="J311:J312"/>
    <mergeCell ref="G311:G312"/>
    <mergeCell ref="K311:K312"/>
    <mergeCell ref="A310:N310"/>
    <mergeCell ref="F311:F312"/>
    <mergeCell ref="C488:D488"/>
    <mergeCell ref="M460:M461"/>
    <mergeCell ref="F460:F461"/>
    <mergeCell ref="H460:H461"/>
    <mergeCell ref="G460:G461"/>
    <mergeCell ref="C460:C461"/>
    <mergeCell ref="C487:D487"/>
    <mergeCell ref="C486:D486"/>
    <mergeCell ref="B311:B312"/>
    <mergeCell ref="C311:C312"/>
    <mergeCell ref="D311:D312"/>
    <mergeCell ref="E311:E312"/>
    <mergeCell ref="A452:N454"/>
    <mergeCell ref="A455:N455"/>
    <mergeCell ref="L311:L312"/>
    <mergeCell ref="A311:A312"/>
    <mergeCell ref="C331:D331"/>
    <mergeCell ref="M402:M403"/>
    <mergeCell ref="A458:N458"/>
    <mergeCell ref="A394:N396"/>
    <mergeCell ref="A397:N397"/>
    <mergeCell ref="A398:N398"/>
    <mergeCell ref="A399:N399"/>
    <mergeCell ref="B402:B403"/>
    <mergeCell ref="A456:N456"/>
    <mergeCell ref="A457:N457"/>
    <mergeCell ref="L402:L403"/>
    <mergeCell ref="A402:A403"/>
    <mergeCell ref="A459:N459"/>
    <mergeCell ref="N460:N461"/>
    <mergeCell ref="C482:D482"/>
    <mergeCell ref="C483:D483"/>
    <mergeCell ref="C484:D484"/>
    <mergeCell ref="D460:D461"/>
    <mergeCell ref="E460:E461"/>
    <mergeCell ref="K460:K461"/>
    <mergeCell ref="L460:L461"/>
    <mergeCell ref="A460:A461"/>
    <mergeCell ref="B460:B461"/>
    <mergeCell ref="I460:I461"/>
    <mergeCell ref="C485:D485"/>
    <mergeCell ref="J460:J461"/>
    <mergeCell ref="C446:D446"/>
    <mergeCell ref="C385:D385"/>
    <mergeCell ref="C386:D386"/>
    <mergeCell ref="C387:D387"/>
    <mergeCell ref="A400:N400"/>
    <mergeCell ref="A401:N401"/>
    <mergeCell ref="C382:D382"/>
    <mergeCell ref="C383:D383"/>
    <mergeCell ref="G402:G403"/>
    <mergeCell ref="N402:N403"/>
    <mergeCell ref="C440:D440"/>
    <mergeCell ref="C402:C403"/>
    <mergeCell ref="I402:I403"/>
    <mergeCell ref="J402:J403"/>
    <mergeCell ref="K402:K403"/>
    <mergeCell ref="J352:J353"/>
    <mergeCell ref="G352:G353"/>
    <mergeCell ref="K352:K353"/>
    <mergeCell ref="H352:H353"/>
    <mergeCell ref="C445:D445"/>
    <mergeCell ref="D402:D403"/>
    <mergeCell ref="E402:E403"/>
    <mergeCell ref="F402:F403"/>
    <mergeCell ref="H402:H403"/>
    <mergeCell ref="C444:D444"/>
    <mergeCell ref="C443:D443"/>
    <mergeCell ref="C441:D441"/>
    <mergeCell ref="C442:D442"/>
    <mergeCell ref="C381:D381"/>
    <mergeCell ref="M352:M353"/>
    <mergeCell ref="N352:N353"/>
    <mergeCell ref="L352:L353"/>
    <mergeCell ref="I352:I353"/>
    <mergeCell ref="C384:D384"/>
    <mergeCell ref="C352:C353"/>
    <mergeCell ref="D352:D353"/>
    <mergeCell ref="E352:E353"/>
    <mergeCell ref="F352:F353"/>
    <mergeCell ref="A306:N306"/>
    <mergeCell ref="C145:D145"/>
    <mergeCell ref="A95:N97"/>
    <mergeCell ref="A98:N98"/>
    <mergeCell ref="A99:N99"/>
    <mergeCell ref="A100:N100"/>
    <mergeCell ref="A101:N101"/>
    <mergeCell ref="B272:B273"/>
    <mergeCell ref="M272:M273"/>
    <mergeCell ref="C293:D293"/>
    <mergeCell ref="A352:A353"/>
    <mergeCell ref="B352:B353"/>
    <mergeCell ref="C335:D335"/>
    <mergeCell ref="C336:D336"/>
    <mergeCell ref="A344:N346"/>
    <mergeCell ref="A347:N347"/>
    <mergeCell ref="A348:N348"/>
    <mergeCell ref="A349:N349"/>
    <mergeCell ref="A350:N350"/>
    <mergeCell ref="A351:N351"/>
    <mergeCell ref="C146:D146"/>
    <mergeCell ref="C147:D147"/>
    <mergeCell ref="C148:D148"/>
    <mergeCell ref="H103:H104"/>
    <mergeCell ref="D103:D104"/>
    <mergeCell ref="E103:E104"/>
    <mergeCell ref="F103:F104"/>
    <mergeCell ref="G103:G104"/>
    <mergeCell ref="C144:D144"/>
  </mergeCells>
  <conditionalFormatting sqref="N462:N478 N436 N404:N434 N354:N377 N313:N327 N291:N297 N274:N285 N251:N256 N217:N246 N195:N196 N167:N190 N198 N200 N105:N139 N53:N77 N12:N26">
    <cfRule type="cellIs" priority="47" dxfId="8" operator="lessThan" stopIfTrue="1">
      <formula>0</formula>
    </cfRule>
    <cfRule type="cellIs" priority="48" dxfId="9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2017-08-02T13:25:15Z</dcterms:created>
  <dcterms:modified xsi:type="dcterms:W3CDTF">2018-09-14T10:58:02Z</dcterms:modified>
  <cp:category/>
  <cp:version/>
  <cp:contentType/>
  <cp:contentStatus/>
</cp:coreProperties>
</file>