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987"/>
  </bookViews>
  <sheets>
    <sheet name="NORMAL FUTURE CALLS" sheetId="1" r:id="rId1"/>
    <sheet name="HNI FUTURE CALLS" sheetId="2" r:id="rId2"/>
    <sheet name="BTST FUTURE CALLS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3" i="1"/>
  <c r="N13" s="1"/>
  <c r="M14"/>
  <c r="N14" s="1"/>
  <c r="M16"/>
  <c r="M17"/>
  <c r="M18"/>
  <c r="M19"/>
  <c r="N18"/>
  <c r="N19"/>
  <c r="N15" i="2"/>
  <c r="M14"/>
  <c r="N14" s="1"/>
  <c r="N15" i="1"/>
  <c r="N16"/>
  <c r="N17"/>
  <c r="M12"/>
  <c r="N12" s="1"/>
  <c r="M15"/>
  <c r="M15" i="2"/>
  <c r="M14" i="3"/>
  <c r="N14" s="1"/>
  <c r="M20" i="1"/>
  <c r="N20" s="1"/>
  <c r="M21"/>
  <c r="N21" s="1"/>
  <c r="M22"/>
  <c r="N22" s="1"/>
  <c r="M23"/>
  <c r="N23" s="1"/>
  <c r="M15" i="3"/>
  <c r="N15" s="1"/>
  <c r="M16"/>
  <c r="N16" s="1"/>
  <c r="M24" i="1"/>
  <c r="N24" s="1"/>
  <c r="M25"/>
  <c r="N25" s="1"/>
  <c r="M26"/>
  <c r="N26" s="1"/>
  <c r="M27"/>
  <c r="N27" s="1"/>
  <c r="M17" i="3"/>
  <c r="N17" s="1"/>
  <c r="M29" i="1"/>
  <c r="N29" s="1"/>
  <c r="M28"/>
  <c r="N28" s="1"/>
  <c r="M30"/>
  <c r="N30" s="1"/>
  <c r="M32"/>
  <c r="N32" s="1"/>
  <c r="M31"/>
  <c r="N31" s="1"/>
  <c r="M33"/>
  <c r="N33" s="1"/>
  <c r="M18" i="3"/>
  <c r="N18" s="1"/>
  <c r="M34" i="1"/>
  <c r="N34" s="1"/>
  <c r="M35"/>
  <c r="N35" s="1"/>
  <c r="M16" i="2"/>
  <c r="N16" s="1"/>
  <c r="M36" i="1"/>
  <c r="N36" s="1"/>
  <c r="M37"/>
  <c r="N37" s="1"/>
  <c r="M19" i="3"/>
  <c r="N19" s="1"/>
  <c r="M39" i="1"/>
  <c r="N39" s="1"/>
  <c r="M38"/>
  <c r="N38" s="1"/>
  <c r="M40"/>
  <c r="N40" s="1"/>
  <c r="M41"/>
  <c r="N41" s="1"/>
  <c r="M42"/>
  <c r="N42" s="1"/>
  <c r="M17" i="2"/>
  <c r="N17" s="1"/>
  <c r="M43" i="1"/>
  <c r="N43" s="1"/>
  <c r="M44"/>
  <c r="N44" s="1"/>
  <c r="M45"/>
  <c r="N45" s="1"/>
  <c r="M19" i="2"/>
  <c r="N19" s="1"/>
  <c r="M46" i="1"/>
  <c r="N46" s="1"/>
  <c r="N18" i="2"/>
  <c r="M18"/>
  <c r="M47" i="1"/>
  <c r="N47" s="1"/>
  <c r="M48"/>
  <c r="N48" s="1"/>
  <c r="M49"/>
  <c r="N49" s="1"/>
  <c r="M50"/>
  <c r="N50" s="1"/>
  <c r="M20" i="2"/>
  <c r="N20" s="1"/>
  <c r="M53" i="1"/>
  <c r="N53" s="1"/>
  <c r="M56"/>
  <c r="N56" s="1"/>
  <c r="M51"/>
  <c r="N51" s="1"/>
  <c r="M52"/>
  <c r="N52" s="1"/>
  <c r="M54"/>
  <c r="N54" s="1"/>
  <c r="M21" i="2"/>
  <c r="N21" s="1"/>
  <c r="M57" i="1"/>
  <c r="N57" s="1"/>
  <c r="M55"/>
  <c r="N55" s="1"/>
  <c r="M58"/>
  <c r="N58" s="1"/>
  <c r="M59"/>
  <c r="N59" s="1"/>
  <c r="M60"/>
  <c r="N60" s="1"/>
  <c r="M61"/>
  <c r="N61" s="1"/>
  <c r="M62"/>
  <c r="N62" s="1"/>
  <c r="N656"/>
  <c r="N639"/>
  <c r="N637"/>
  <c r="F31" i="3"/>
  <c r="F30"/>
  <c r="F29"/>
  <c r="F28"/>
  <c r="F27"/>
  <c r="F26"/>
  <c r="H25"/>
  <c r="F33" i="2"/>
  <c r="F32"/>
  <c r="F31"/>
  <c r="F30"/>
  <c r="F29"/>
  <c r="F28"/>
  <c r="H27"/>
  <c r="F76" i="1"/>
  <c r="F75"/>
  <c r="F74"/>
  <c r="F73"/>
  <c r="F72"/>
  <c r="F71"/>
  <c r="H70"/>
  <c r="M64"/>
  <c r="N64" s="1"/>
  <c r="M63"/>
  <c r="N63" s="1"/>
  <c r="M93"/>
  <c r="N93" s="1"/>
  <c r="M94"/>
  <c r="N94" s="1"/>
  <c r="M95"/>
  <c r="N95" s="1"/>
  <c r="M96"/>
  <c r="N96" s="1"/>
  <c r="M97"/>
  <c r="N97" s="1"/>
  <c r="M98"/>
  <c r="N98" s="1"/>
  <c r="M99"/>
  <c r="N99" s="1"/>
  <c r="M100"/>
  <c r="N100" s="1"/>
  <c r="M101"/>
  <c r="N101" s="1"/>
  <c r="M49" i="3"/>
  <c r="N49" s="1"/>
  <c r="M57" i="2"/>
  <c r="N57" s="1"/>
  <c r="M58"/>
  <c r="N58" s="1"/>
  <c r="M102" i="1"/>
  <c r="N102" s="1"/>
  <c r="M103"/>
  <c r="N103" s="1"/>
  <c r="M104"/>
  <c r="N104" s="1"/>
  <c r="N50" i="3"/>
  <c r="M50"/>
  <c r="M105" i="1"/>
  <c r="N105" s="1"/>
  <c r="M106"/>
  <c r="N106" s="1"/>
  <c r="M107"/>
  <c r="N107" s="1"/>
  <c r="M108"/>
  <c r="N108" s="1"/>
  <c r="M109"/>
  <c r="N109" s="1"/>
  <c r="M51" i="3"/>
  <c r="N51" s="1"/>
  <c r="M52"/>
  <c r="N52" s="1"/>
  <c r="M53"/>
  <c r="N53" s="1"/>
  <c r="M54"/>
  <c r="N54" s="1"/>
  <c r="M55"/>
  <c r="N55" s="1"/>
  <c r="M56"/>
  <c r="N56" s="1"/>
  <c r="M110" i="1"/>
  <c r="N110" s="1"/>
  <c r="M111"/>
  <c r="N111" s="1"/>
  <c r="M112"/>
  <c r="N112" s="1"/>
  <c r="M113"/>
  <c r="N113" s="1"/>
  <c r="M114"/>
  <c r="N114" s="1"/>
  <c r="M115"/>
  <c r="N115" s="1"/>
  <c r="M116"/>
  <c r="N116" s="1"/>
  <c r="M117"/>
  <c r="N117" s="1"/>
  <c r="M118"/>
  <c r="N118" s="1"/>
  <c r="M119"/>
  <c r="N119" s="1"/>
  <c r="M120"/>
  <c r="N120" s="1"/>
  <c r="M121"/>
  <c r="N121" s="1"/>
  <c r="M122"/>
  <c r="N122" s="1"/>
  <c r="M123"/>
  <c r="N123" s="1"/>
  <c r="M59" i="2"/>
  <c r="N59" s="1"/>
  <c r="M124" i="1"/>
  <c r="N124" s="1"/>
  <c r="M125"/>
  <c r="N125" s="1"/>
  <c r="M126"/>
  <c r="N126" s="1"/>
  <c r="M60" i="2"/>
  <c r="N60" s="1"/>
  <c r="M127" i="1"/>
  <c r="N127" s="1"/>
  <c r="M128"/>
  <c r="N128" s="1"/>
  <c r="M129"/>
  <c r="N129" s="1"/>
  <c r="M130"/>
  <c r="N130" s="1"/>
  <c r="M131"/>
  <c r="N131" s="1"/>
  <c r="M132"/>
  <c r="N132" s="1"/>
  <c r="M133"/>
  <c r="N133" s="1"/>
  <c r="M134"/>
  <c r="N134" s="1"/>
  <c r="M57" i="3"/>
  <c r="M61" i="2"/>
  <c r="N61" s="1"/>
  <c r="M135" i="1"/>
  <c r="N135" s="1"/>
  <c r="M136"/>
  <c r="N136" s="1"/>
  <c r="M139"/>
  <c r="N139" s="1"/>
  <c r="M137"/>
  <c r="N137" s="1"/>
  <c r="M138"/>
  <c r="N138" s="1"/>
  <c r="M62" i="2"/>
  <c r="N62" s="1"/>
  <c r="M140" i="1"/>
  <c r="N140" s="1"/>
  <c r="M141"/>
  <c r="N141" s="1"/>
  <c r="M142"/>
  <c r="N142" s="1"/>
  <c r="M63" i="2"/>
  <c r="N63" s="1"/>
  <c r="M143" i="1"/>
  <c r="N143" s="1"/>
  <c r="M144"/>
  <c r="N144" s="1"/>
  <c r="M145"/>
  <c r="N145" s="1"/>
  <c r="M146"/>
  <c r="N146" s="1"/>
  <c r="M147"/>
  <c r="N147" s="1"/>
  <c r="M148"/>
  <c r="N148" s="1"/>
  <c r="M149"/>
  <c r="N149" s="1"/>
  <c r="M94" i="2"/>
  <c r="N94" s="1"/>
  <c r="M150" i="1"/>
  <c r="N150" s="1"/>
  <c r="M151"/>
  <c r="N151" s="1"/>
  <c r="M152"/>
  <c r="N152" s="1"/>
  <c r="M153"/>
  <c r="M154"/>
  <c r="N153"/>
  <c r="N154"/>
  <c r="N627"/>
  <c r="N628"/>
  <c r="N629"/>
  <c r="N630"/>
  <c r="N631"/>
  <c r="N632"/>
  <c r="N633"/>
  <c r="N634"/>
  <c r="N635"/>
  <c r="N636"/>
  <c r="N638"/>
  <c r="N640"/>
  <c r="N641"/>
  <c r="N642"/>
  <c r="N643"/>
  <c r="N644"/>
  <c r="N645"/>
  <c r="N646"/>
  <c r="N647"/>
  <c r="N648"/>
  <c r="N649"/>
  <c r="N650"/>
  <c r="N651"/>
  <c r="N652"/>
  <c r="N654"/>
  <c r="N655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F143" i="3"/>
  <c r="F142"/>
  <c r="F141"/>
  <c r="F140"/>
  <c r="F139"/>
  <c r="F137" s="1"/>
  <c r="F138"/>
  <c r="H137"/>
  <c r="M130"/>
  <c r="N130" s="1"/>
  <c r="M129"/>
  <c r="N129" s="1"/>
  <c r="M128"/>
  <c r="N128" s="1"/>
  <c r="M127"/>
  <c r="N127" s="1"/>
  <c r="M126"/>
  <c r="N126" s="1"/>
  <c r="F104"/>
  <c r="F103"/>
  <c r="F102"/>
  <c r="F101"/>
  <c r="F100"/>
  <c r="F99"/>
  <c r="H98"/>
  <c r="M91"/>
  <c r="N91" s="1"/>
  <c r="M90"/>
  <c r="N90" s="1"/>
  <c r="M89"/>
  <c r="N89" s="1"/>
  <c r="F69"/>
  <c r="F68"/>
  <c r="F67"/>
  <c r="F66"/>
  <c r="F65"/>
  <c r="F64"/>
  <c r="H63"/>
  <c r="F152" i="2"/>
  <c r="F151"/>
  <c r="F150"/>
  <c r="F149"/>
  <c r="F148"/>
  <c r="F146" s="1"/>
  <c r="F147"/>
  <c r="H146"/>
  <c r="M140"/>
  <c r="N140" s="1"/>
  <c r="M139"/>
  <c r="N139" s="1"/>
  <c r="F117"/>
  <c r="F116"/>
  <c r="F115"/>
  <c r="F114"/>
  <c r="F113"/>
  <c r="F112"/>
  <c r="H111"/>
  <c r="M105"/>
  <c r="N105" s="1"/>
  <c r="M104"/>
  <c r="N104" s="1"/>
  <c r="M103"/>
  <c r="N103" s="1"/>
  <c r="M102"/>
  <c r="N102" s="1"/>
  <c r="M101"/>
  <c r="N101" s="1"/>
  <c r="M100"/>
  <c r="N100" s="1"/>
  <c r="M99"/>
  <c r="N99" s="1"/>
  <c r="M98"/>
  <c r="N98" s="1"/>
  <c r="M97"/>
  <c r="N97" s="1"/>
  <c r="M96"/>
  <c r="N96" s="1"/>
  <c r="M95"/>
  <c r="N95" s="1"/>
  <c r="F76"/>
  <c r="F75"/>
  <c r="F74"/>
  <c r="F73"/>
  <c r="F72"/>
  <c r="F71"/>
  <c r="H70"/>
  <c r="M64"/>
  <c r="N64" s="1"/>
  <c r="G695" i="1"/>
  <c r="G694"/>
  <c r="G693"/>
  <c r="G692"/>
  <c r="G691"/>
  <c r="G690"/>
  <c r="I689"/>
  <c r="M653"/>
  <c r="N653" s="1"/>
  <c r="M626"/>
  <c r="N626" s="1"/>
  <c r="M625"/>
  <c r="N625" s="1"/>
  <c r="M624"/>
  <c r="N624" s="1"/>
  <c r="M623"/>
  <c r="N623" s="1"/>
  <c r="M622"/>
  <c r="N622" s="1"/>
  <c r="M621"/>
  <c r="N621" s="1"/>
  <c r="F603"/>
  <c r="F602"/>
  <c r="F601"/>
  <c r="F600"/>
  <c r="F599"/>
  <c r="F598"/>
  <c r="H597"/>
  <c r="M591"/>
  <c r="N591" s="1"/>
  <c r="M590"/>
  <c r="N590" s="1"/>
  <c r="M589"/>
  <c r="N589" s="1"/>
  <c r="M588"/>
  <c r="N588" s="1"/>
  <c r="M587"/>
  <c r="N587" s="1"/>
  <c r="M586"/>
  <c r="N586" s="1"/>
  <c r="M585"/>
  <c r="N585" s="1"/>
  <c r="M584"/>
  <c r="N584" s="1"/>
  <c r="M583"/>
  <c r="N583" s="1"/>
  <c r="M582"/>
  <c r="N582" s="1"/>
  <c r="M581"/>
  <c r="N581" s="1"/>
  <c r="M580"/>
  <c r="N580" s="1"/>
  <c r="M579"/>
  <c r="N579" s="1"/>
  <c r="M578"/>
  <c r="N578" s="1"/>
  <c r="M577"/>
  <c r="N577" s="1"/>
  <c r="M576"/>
  <c r="N576" s="1"/>
  <c r="M575"/>
  <c r="N575" s="1"/>
  <c r="M574"/>
  <c r="N574" s="1"/>
  <c r="M573"/>
  <c r="N573" s="1"/>
  <c r="M572"/>
  <c r="N572" s="1"/>
  <c r="M571"/>
  <c r="N571" s="1"/>
  <c r="M570"/>
  <c r="N570" s="1"/>
  <c r="M569"/>
  <c r="N569" s="1"/>
  <c r="M568"/>
  <c r="N568" s="1"/>
  <c r="M567"/>
  <c r="N567" s="1"/>
  <c r="M566"/>
  <c r="N566" s="1"/>
  <c r="M565"/>
  <c r="N565" s="1"/>
  <c r="M564"/>
  <c r="N564" s="1"/>
  <c r="M563"/>
  <c r="N563" s="1"/>
  <c r="M562"/>
  <c r="N562" s="1"/>
  <c r="M561"/>
  <c r="N561" s="1"/>
  <c r="M560"/>
  <c r="N560" s="1"/>
  <c r="M559"/>
  <c r="N559" s="1"/>
  <c r="M558"/>
  <c r="N558" s="1"/>
  <c r="M557"/>
  <c r="N557" s="1"/>
  <c r="M556"/>
  <c r="N556" s="1"/>
  <c r="M555"/>
  <c r="N555" s="1"/>
  <c r="M554"/>
  <c r="N554" s="1"/>
  <c r="M553"/>
  <c r="N553" s="1"/>
  <c r="M552"/>
  <c r="N552" s="1"/>
  <c r="M551"/>
  <c r="N551" s="1"/>
  <c r="M550"/>
  <c r="N550" s="1"/>
  <c r="M549"/>
  <c r="N549" s="1"/>
  <c r="M548"/>
  <c r="N548" s="1"/>
  <c r="M547"/>
  <c r="N547" s="1"/>
  <c r="M546"/>
  <c r="N546" s="1"/>
  <c r="M545"/>
  <c r="N545" s="1"/>
  <c r="M544"/>
  <c r="N544" s="1"/>
  <c r="M543"/>
  <c r="N543" s="1"/>
  <c r="M542"/>
  <c r="N542" s="1"/>
  <c r="M541"/>
  <c r="N541" s="1"/>
  <c r="M540"/>
  <c r="N540" s="1"/>
  <c r="M539"/>
  <c r="N539" s="1"/>
  <c r="M538"/>
  <c r="N538" s="1"/>
  <c r="M537"/>
  <c r="N537" s="1"/>
  <c r="M536"/>
  <c r="N536" s="1"/>
  <c r="M535"/>
  <c r="N535" s="1"/>
  <c r="M534"/>
  <c r="N534" s="1"/>
  <c r="M533"/>
  <c r="N533" s="1"/>
  <c r="M532"/>
  <c r="N532" s="1"/>
  <c r="M531"/>
  <c r="N531" s="1"/>
  <c r="M530"/>
  <c r="N530" s="1"/>
  <c r="M529"/>
  <c r="N529" s="1"/>
  <c r="M528"/>
  <c r="N528" s="1"/>
  <c r="M527"/>
  <c r="N527" s="1"/>
  <c r="M526"/>
  <c r="N526" s="1"/>
  <c r="M525"/>
  <c r="N525" s="1"/>
  <c r="M524"/>
  <c r="N524" s="1"/>
  <c r="M523"/>
  <c r="N523" s="1"/>
  <c r="M522"/>
  <c r="N522" s="1"/>
  <c r="F504"/>
  <c r="F503"/>
  <c r="F502"/>
  <c r="F501"/>
  <c r="F500"/>
  <c r="F499"/>
  <c r="H498"/>
  <c r="M492"/>
  <c r="N492" s="1"/>
  <c r="M491"/>
  <c r="N491" s="1"/>
  <c r="M490"/>
  <c r="N490" s="1"/>
  <c r="M489"/>
  <c r="N489" s="1"/>
  <c r="M488"/>
  <c r="N488" s="1"/>
  <c r="M487"/>
  <c r="N487" s="1"/>
  <c r="M486"/>
  <c r="N486" s="1"/>
  <c r="M485"/>
  <c r="N485" s="1"/>
  <c r="M484"/>
  <c r="N484" s="1"/>
  <c r="M483"/>
  <c r="N483" s="1"/>
  <c r="M482"/>
  <c r="N482" s="1"/>
  <c r="M481"/>
  <c r="N481" s="1"/>
  <c r="M480"/>
  <c r="N480" s="1"/>
  <c r="M479"/>
  <c r="N479" s="1"/>
  <c r="M478"/>
  <c r="N478" s="1"/>
  <c r="M477"/>
  <c r="N477" s="1"/>
  <c r="M476"/>
  <c r="N476" s="1"/>
  <c r="M475"/>
  <c r="N475" s="1"/>
  <c r="M474"/>
  <c r="N474" s="1"/>
  <c r="M473"/>
  <c r="N473" s="1"/>
  <c r="M472"/>
  <c r="N472" s="1"/>
  <c r="M471"/>
  <c r="N471" s="1"/>
  <c r="M470"/>
  <c r="N470" s="1"/>
  <c r="M469"/>
  <c r="N469" s="1"/>
  <c r="M468"/>
  <c r="N468" s="1"/>
  <c r="M467"/>
  <c r="N467" s="1"/>
  <c r="M466"/>
  <c r="N466" s="1"/>
  <c r="M465"/>
  <c r="N465" s="1"/>
  <c r="M464"/>
  <c r="N464" s="1"/>
  <c r="M463"/>
  <c r="N463" s="1"/>
  <c r="M462"/>
  <c r="N462" s="1"/>
  <c r="M461"/>
  <c r="N461" s="1"/>
  <c r="M460"/>
  <c r="N460" s="1"/>
  <c r="M459"/>
  <c r="N459" s="1"/>
  <c r="M458"/>
  <c r="N458" s="1"/>
  <c r="M457"/>
  <c r="N457" s="1"/>
  <c r="M456"/>
  <c r="N456" s="1"/>
  <c r="M455"/>
  <c r="N455" s="1"/>
  <c r="M454"/>
  <c r="N454" s="1"/>
  <c r="M453"/>
  <c r="N453" s="1"/>
  <c r="M452"/>
  <c r="N452" s="1"/>
  <c r="M451"/>
  <c r="N451" s="1"/>
  <c r="M450"/>
  <c r="N450" s="1"/>
  <c r="F432"/>
  <c r="F431"/>
  <c r="F430"/>
  <c r="F429"/>
  <c r="F428"/>
  <c r="F427"/>
  <c r="H426"/>
  <c r="M420"/>
  <c r="N420" s="1"/>
  <c r="M419"/>
  <c r="N419" s="1"/>
  <c r="M418"/>
  <c r="N418" s="1"/>
  <c r="M417"/>
  <c r="N417" s="1"/>
  <c r="M416"/>
  <c r="N416" s="1"/>
  <c r="M415"/>
  <c r="N415" s="1"/>
  <c r="M414"/>
  <c r="N414" s="1"/>
  <c r="M413"/>
  <c r="N413" s="1"/>
  <c r="M412"/>
  <c r="N412" s="1"/>
  <c r="M411"/>
  <c r="N411" s="1"/>
  <c r="M410"/>
  <c r="N410" s="1"/>
  <c r="M409"/>
  <c r="N409" s="1"/>
  <c r="M408"/>
  <c r="N408" s="1"/>
  <c r="M407"/>
  <c r="N407" s="1"/>
  <c r="M406"/>
  <c r="N406" s="1"/>
  <c r="M405"/>
  <c r="N405" s="1"/>
  <c r="M404"/>
  <c r="N404" s="1"/>
  <c r="M403"/>
  <c r="N403" s="1"/>
  <c r="M402"/>
  <c r="N402" s="1"/>
  <c r="M401"/>
  <c r="N401" s="1"/>
  <c r="M400"/>
  <c r="N400" s="1"/>
  <c r="M399"/>
  <c r="N399" s="1"/>
  <c r="M398"/>
  <c r="N398" s="1"/>
  <c r="M397"/>
  <c r="N397" s="1"/>
  <c r="M396"/>
  <c r="N396" s="1"/>
  <c r="M395"/>
  <c r="N395" s="1"/>
  <c r="M394"/>
  <c r="N394" s="1"/>
  <c r="M393"/>
  <c r="N393" s="1"/>
  <c r="M392"/>
  <c r="N392" s="1"/>
  <c r="M391"/>
  <c r="N391" s="1"/>
  <c r="M390"/>
  <c r="N390" s="1"/>
  <c r="M389"/>
  <c r="N389" s="1"/>
  <c r="M388"/>
  <c r="N388" s="1"/>
  <c r="M387"/>
  <c r="N387" s="1"/>
  <c r="M386"/>
  <c r="N386" s="1"/>
  <c r="M385"/>
  <c r="N385" s="1"/>
  <c r="M384"/>
  <c r="N384" s="1"/>
  <c r="M383"/>
  <c r="N383" s="1"/>
  <c r="M382"/>
  <c r="N382" s="1"/>
  <c r="M381"/>
  <c r="N381" s="1"/>
  <c r="M380"/>
  <c r="N380" s="1"/>
  <c r="M379"/>
  <c r="N379" s="1"/>
  <c r="M378"/>
  <c r="N378" s="1"/>
  <c r="M377"/>
  <c r="N377" s="1"/>
  <c r="M376"/>
  <c r="N376" s="1"/>
  <c r="M375"/>
  <c r="N375" s="1"/>
  <c r="M374"/>
  <c r="N374" s="1"/>
  <c r="M373"/>
  <c r="N373" s="1"/>
  <c r="M372"/>
  <c r="N372" s="1"/>
  <c r="M371"/>
  <c r="N371" s="1"/>
  <c r="M370"/>
  <c r="N370" s="1"/>
  <c r="M369"/>
  <c r="N369" s="1"/>
  <c r="M368"/>
  <c r="N368" s="1"/>
  <c r="M367"/>
  <c r="N367" s="1"/>
  <c r="M366"/>
  <c r="N366" s="1"/>
  <c r="M365"/>
  <c r="N365" s="1"/>
  <c r="M364"/>
  <c r="N364" s="1"/>
  <c r="M363"/>
  <c r="N363" s="1"/>
  <c r="F345"/>
  <c r="F344"/>
  <c r="F343"/>
  <c r="F342"/>
  <c r="F341"/>
  <c r="F340"/>
  <c r="H339"/>
  <c r="M333"/>
  <c r="N333" s="1"/>
  <c r="M332"/>
  <c r="N332" s="1"/>
  <c r="M331"/>
  <c r="N331" s="1"/>
  <c r="M330"/>
  <c r="N330" s="1"/>
  <c r="M329"/>
  <c r="N329" s="1"/>
  <c r="M328"/>
  <c r="N328" s="1"/>
  <c r="M327"/>
  <c r="N327" s="1"/>
  <c r="M326"/>
  <c r="N326" s="1"/>
  <c r="M325"/>
  <c r="N325" s="1"/>
  <c r="M324"/>
  <c r="N324" s="1"/>
  <c r="M323"/>
  <c r="N323" s="1"/>
  <c r="M322"/>
  <c r="N322" s="1"/>
  <c r="M321"/>
  <c r="N321" s="1"/>
  <c r="M320"/>
  <c r="N320" s="1"/>
  <c r="M319"/>
  <c r="N319" s="1"/>
  <c r="M318"/>
  <c r="N318" s="1"/>
  <c r="M317"/>
  <c r="N317" s="1"/>
  <c r="M316"/>
  <c r="N316" s="1"/>
  <c r="M315"/>
  <c r="N315" s="1"/>
  <c r="M314"/>
  <c r="N314" s="1"/>
  <c r="M313"/>
  <c r="N313" s="1"/>
  <c r="M312"/>
  <c r="N312" s="1"/>
  <c r="M311"/>
  <c r="N311" s="1"/>
  <c r="M310"/>
  <c r="N310" s="1"/>
  <c r="M309"/>
  <c r="N309" s="1"/>
  <c r="M308"/>
  <c r="N308" s="1"/>
  <c r="M307"/>
  <c r="N307" s="1"/>
  <c r="M306"/>
  <c r="N306" s="1"/>
  <c r="M305"/>
  <c r="N305" s="1"/>
  <c r="M304"/>
  <c r="N304" s="1"/>
  <c r="M303"/>
  <c r="N303" s="1"/>
  <c r="M302"/>
  <c r="N302" s="1"/>
  <c r="M301"/>
  <c r="N301" s="1"/>
  <c r="M300"/>
  <c r="N300" s="1"/>
  <c r="M299"/>
  <c r="N299" s="1"/>
  <c r="M298"/>
  <c r="N298" s="1"/>
  <c r="M297"/>
  <c r="N297" s="1"/>
  <c r="M296"/>
  <c r="N296" s="1"/>
  <c r="M295"/>
  <c r="N295" s="1"/>
  <c r="M294"/>
  <c r="N294" s="1"/>
  <c r="M293"/>
  <c r="N293" s="1"/>
  <c r="M292"/>
  <c r="N292" s="1"/>
  <c r="M291"/>
  <c r="N291" s="1"/>
  <c r="M290"/>
  <c r="N290" s="1"/>
  <c r="M289"/>
  <c r="N289" s="1"/>
  <c r="M288"/>
  <c r="N288" s="1"/>
  <c r="M287"/>
  <c r="N287" s="1"/>
  <c r="M286"/>
  <c r="N286" s="1"/>
  <c r="M285"/>
  <c r="N285" s="1"/>
  <c r="M284"/>
  <c r="N284" s="1"/>
  <c r="M283"/>
  <c r="N283" s="1"/>
  <c r="M282"/>
  <c r="N282" s="1"/>
  <c r="M281"/>
  <c r="N281" s="1"/>
  <c r="M280"/>
  <c r="N280" s="1"/>
  <c r="M279"/>
  <c r="N279" s="1"/>
  <c r="M278"/>
  <c r="N278" s="1"/>
  <c r="M277"/>
  <c r="N277" s="1"/>
  <c r="M276"/>
  <c r="N276" s="1"/>
  <c r="M275"/>
  <c r="N275" s="1"/>
  <c r="M274"/>
  <c r="N274" s="1"/>
  <c r="F256"/>
  <c r="F255"/>
  <c r="F254"/>
  <c r="F253"/>
  <c r="F252"/>
  <c r="F251"/>
  <c r="H250"/>
  <c r="M244"/>
  <c r="N244" s="1"/>
  <c r="M243"/>
  <c r="N243" s="1"/>
  <c r="M242"/>
  <c r="N242" s="1"/>
  <c r="M241"/>
  <c r="N241" s="1"/>
  <c r="M240"/>
  <c r="N240" s="1"/>
  <c r="M239"/>
  <c r="N239" s="1"/>
  <c r="M238"/>
  <c r="N238" s="1"/>
  <c r="M237"/>
  <c r="N237" s="1"/>
  <c r="M236"/>
  <c r="N236" s="1"/>
  <c r="M235"/>
  <c r="N235" s="1"/>
  <c r="M234"/>
  <c r="N234" s="1"/>
  <c r="M233"/>
  <c r="N233" s="1"/>
  <c r="M232"/>
  <c r="N232" s="1"/>
  <c r="M231"/>
  <c r="N231" s="1"/>
  <c r="M230"/>
  <c r="N230" s="1"/>
  <c r="M229"/>
  <c r="N229" s="1"/>
  <c r="M228"/>
  <c r="N228" s="1"/>
  <c r="M227"/>
  <c r="N227" s="1"/>
  <c r="M226"/>
  <c r="N226" s="1"/>
  <c r="M225"/>
  <c r="N225" s="1"/>
  <c r="M224"/>
  <c r="N224" s="1"/>
  <c r="M223"/>
  <c r="N223" s="1"/>
  <c r="M222"/>
  <c r="N222" s="1"/>
  <c r="M221"/>
  <c r="N221" s="1"/>
  <c r="M220"/>
  <c r="N220" s="1"/>
  <c r="M219"/>
  <c r="N219" s="1"/>
  <c r="M218"/>
  <c r="N218" s="1"/>
  <c r="M217"/>
  <c r="N217" s="1"/>
  <c r="M216"/>
  <c r="N216" s="1"/>
  <c r="M215"/>
  <c r="N215" s="1"/>
  <c r="M214"/>
  <c r="N214" s="1"/>
  <c r="M213"/>
  <c r="N213" s="1"/>
  <c r="M212"/>
  <c r="N212" s="1"/>
  <c r="M211"/>
  <c r="N211" s="1"/>
  <c r="M210"/>
  <c r="N210" s="1"/>
  <c r="M209"/>
  <c r="N209" s="1"/>
  <c r="M208"/>
  <c r="N208" s="1"/>
  <c r="M207"/>
  <c r="N207" s="1"/>
  <c r="M206"/>
  <c r="N206" s="1"/>
  <c r="M205"/>
  <c r="N205" s="1"/>
  <c r="M204"/>
  <c r="N204" s="1"/>
  <c r="M203"/>
  <c r="N203" s="1"/>
  <c r="M202"/>
  <c r="N202" s="1"/>
  <c r="M201"/>
  <c r="N201" s="1"/>
  <c r="M200"/>
  <c r="N200" s="1"/>
  <c r="M199"/>
  <c r="N199" s="1"/>
  <c r="M198"/>
  <c r="N198" s="1"/>
  <c r="M197"/>
  <c r="N197" s="1"/>
  <c r="M196"/>
  <c r="N196" s="1"/>
  <c r="M195"/>
  <c r="N195" s="1"/>
  <c r="M194"/>
  <c r="N194" s="1"/>
  <c r="M193"/>
  <c r="N193" s="1"/>
  <c r="M192"/>
  <c r="N192" s="1"/>
  <c r="M191"/>
  <c r="N191" s="1"/>
  <c r="M190"/>
  <c r="N190" s="1"/>
  <c r="M189"/>
  <c r="N189" s="1"/>
  <c r="M188"/>
  <c r="N188" s="1"/>
  <c r="M187"/>
  <c r="N187" s="1"/>
  <c r="M186"/>
  <c r="N186" s="1"/>
  <c r="M185"/>
  <c r="N185" s="1"/>
  <c r="M184"/>
  <c r="N184" s="1"/>
  <c r="F166"/>
  <c r="F165"/>
  <c r="F164"/>
  <c r="F163"/>
  <c r="F162"/>
  <c r="F161"/>
  <c r="H160"/>
  <c r="F27" i="2" l="1"/>
  <c r="F25" i="3"/>
  <c r="F70" i="1"/>
  <c r="F98" i="3"/>
  <c r="F250" i="1"/>
  <c r="F597"/>
  <c r="G689"/>
  <c r="F111" i="2"/>
  <c r="F339" i="1"/>
  <c r="F426"/>
  <c r="F498"/>
  <c r="F63" i="3"/>
  <c r="F70" i="2"/>
  <c r="F160" i="1"/>
</calcChain>
</file>

<file path=xl/sharedStrings.xml><?xml version="1.0" encoding="utf-8"?>
<sst xmlns="http://schemas.openxmlformats.org/spreadsheetml/2006/main" count="2175" uniqueCount="269">
  <si>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</si>
  <si>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</si>
  <si>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</si>
  <si>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</si>
  <si>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FUTURES Daily Call Performance Report  AUGUST – 2017</t>
  </si>
  <si>
    <t xml:space="preserve"> Calls Performance</t>
  </si>
  <si>
    <t>S. No.</t>
  </si>
  <si>
    <t>DATE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</si>
  <si>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</si>
  <si>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</si>
  <si>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</si>
  <si>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</si>
  <si>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</si>
  <si>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</si>
  <si>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</si>
  <si>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</si>
  <si>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</si>
  <si>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</si>
  <si>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</si>
  <si>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</si>
  <si>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 xml:space="preserve"> FUTURE</t>
  </si>
  <si>
    <t>BUY</t>
  </si>
  <si>
    <t>BPCL</t>
  </si>
  <si>
    <t>VOLTAS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</si>
  <si>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</si>
  <si>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</si>
  <si>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</si>
  <si>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</si>
  <si>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</si>
  <si>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</si>
  <si>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</si>
  <si>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</si>
  <si>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</si>
  <si>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</si>
  <si>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</si>
  <si>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</si>
  <si>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</si>
  <si>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</si>
  <si>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</si>
  <si>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</si>
  <si>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</si>
  <si>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FUTURES Daily Call Performance Report  JULY-2017</t>
  </si>
  <si>
    <t>JSW ENERGY</t>
  </si>
  <si>
    <t>INFOSYS</t>
  </si>
  <si>
    <t>BANK INDIA</t>
  </si>
  <si>
    <t>HEXAWARE</t>
  </si>
  <si>
    <t>HAVELLS</t>
  </si>
  <si>
    <t>SELL</t>
  </si>
  <si>
    <t>REC</t>
  </si>
  <si>
    <t>HDFC BANK</t>
  </si>
  <si>
    <t>INDIA CEMENT</t>
  </si>
  <si>
    <t>BANK BARODA</t>
  </si>
  <si>
    <t>SBI</t>
  </si>
  <si>
    <t>PNB</t>
  </si>
  <si>
    <t>CEAT</t>
  </si>
  <si>
    <t>RELIANCE</t>
  </si>
  <si>
    <t>NIFTY</t>
  </si>
  <si>
    <t>AXIS BANK</t>
  </si>
  <si>
    <t>ASIAN PAINT</t>
  </si>
  <si>
    <t>CIPLA</t>
  </si>
  <si>
    <t>TATA GLOBAL</t>
  </si>
  <si>
    <t>JINDAL STEEL</t>
  </si>
  <si>
    <t>DIVISLAB</t>
  </si>
  <si>
    <t>TATASTEEL</t>
  </si>
  <si>
    <t>BHEL</t>
  </si>
  <si>
    <t>VEDANTA</t>
  </si>
  <si>
    <t>PFC</t>
  </si>
  <si>
    <t>HINDALCO</t>
  </si>
  <si>
    <t>HINDPETRO</t>
  </si>
  <si>
    <t>AUROPHARMA</t>
  </si>
  <si>
    <t>RELIANCE CAPITAL</t>
  </si>
  <si>
    <t>BAJAJ FINANCE</t>
  </si>
  <si>
    <t>ZEEL</t>
  </si>
  <si>
    <t>HINDZINC</t>
  </si>
  <si>
    <t>CENTURY TEXT</t>
  </si>
  <si>
    <t>LT</t>
  </si>
  <si>
    <t>NMDC</t>
  </si>
  <si>
    <t>JSW STEEL</t>
  </si>
  <si>
    <t>FUTURE</t>
  </si>
  <si>
    <t>ASHOK LEYLAND</t>
  </si>
  <si>
    <t>ADANIPORTS</t>
  </si>
  <si>
    <t>RELIANCE IND.</t>
  </si>
  <si>
    <t>EQUITY FUTURES Daily Call Performance Report  JUNE-2017</t>
  </si>
  <si>
    <t>BANKBARODA</t>
  </si>
  <si>
    <t>IOC</t>
  </si>
  <si>
    <t>ADANI ENT</t>
  </si>
  <si>
    <t>REL CAPITAL</t>
  </si>
  <si>
    <t>ITC</t>
  </si>
  <si>
    <t>INDIA BULL REAL EST.</t>
  </si>
  <si>
    <t>GODREJ CONSUMER</t>
  </si>
  <si>
    <t>M&amp;M FIN.</t>
  </si>
  <si>
    <t>GODREJ IND.</t>
  </si>
  <si>
    <t>HDIL</t>
  </si>
  <si>
    <t>UPL</t>
  </si>
  <si>
    <t>SUN TV</t>
  </si>
  <si>
    <t>L&amp;TFH</t>
  </si>
  <si>
    <t>DHFL</t>
  </si>
  <si>
    <t xml:space="preserve">HDFC </t>
  </si>
  <si>
    <t>INDIGO</t>
  </si>
  <si>
    <t>KOTAK MAHINDRA BANK</t>
  </si>
  <si>
    <t>ORIENTAL BANK</t>
  </si>
  <si>
    <t>JUSTDIAL</t>
  </si>
  <si>
    <t>JET AIRWAYS</t>
  </si>
  <si>
    <t>ARVIND</t>
  </si>
  <si>
    <t>TITAN</t>
  </si>
  <si>
    <t>ENGINERSIN</t>
  </si>
  <si>
    <t>TATACHEM</t>
  </si>
  <si>
    <t>FEDERALBANK</t>
  </si>
  <si>
    <t>APOLLO TYRE</t>
  </si>
  <si>
    <t>BHARAT FORGE</t>
  </si>
  <si>
    <t>EQUITY FUTURES Daily Call Performance Report  MAY-2017</t>
  </si>
  <si>
    <t>M&amp;MFIN</t>
  </si>
  <si>
    <t>INDIA BULL HOUSING</t>
  </si>
  <si>
    <t>ASHOK LELYAND</t>
  </si>
  <si>
    <t>HEROMOTOCORP</t>
  </si>
  <si>
    <t>TATA MOTORS</t>
  </si>
  <si>
    <t>MINDTREE</t>
  </si>
  <si>
    <t xml:space="preserve">MAX FINANCE </t>
  </si>
  <si>
    <t xml:space="preserve">JINDAL STEEL </t>
  </si>
  <si>
    <t>REL CAP</t>
  </si>
  <si>
    <t>ICICI BANK</t>
  </si>
  <si>
    <t xml:space="preserve">MOTHERSONSUMI </t>
  </si>
  <si>
    <t>TATA STELL</t>
  </si>
  <si>
    <t>FEDERAL BANK</t>
  </si>
  <si>
    <t>YES BANK</t>
  </si>
  <si>
    <t>MOTHERSONSUMI</t>
  </si>
  <si>
    <t>TATA STEEL</t>
  </si>
  <si>
    <t xml:space="preserve">BANK OF BARODA </t>
  </si>
  <si>
    <t>SINTEX</t>
  </si>
  <si>
    <t>EIL</t>
  </si>
  <si>
    <t>DLF</t>
  </si>
  <si>
    <t>BHARTI INFRATEL</t>
  </si>
  <si>
    <t xml:space="preserve">AUROPHARMA </t>
  </si>
  <si>
    <t>EXIDE IND</t>
  </si>
  <si>
    <t xml:space="preserve">  CANARA BANK</t>
  </si>
  <si>
    <t xml:space="preserve"> APOLLO TYRE </t>
  </si>
  <si>
    <t>TORRENT PHARMA</t>
  </si>
  <si>
    <t>INDIABULLL REALSTATE</t>
  </si>
  <si>
    <t xml:space="preserve"> FEDERAL BANK </t>
  </si>
  <si>
    <t>EXIDE INDUSTRIES</t>
  </si>
  <si>
    <t xml:space="preserve"> BANK OF INDIA </t>
  </si>
  <si>
    <t xml:space="preserve"> IBULL HOUSING FIN </t>
  </si>
  <si>
    <t xml:space="preserve">ADANIPORTS </t>
  </si>
  <si>
    <t>EQUITY FUTURES Daily Call Performance Report  APRIL-2017</t>
  </si>
  <si>
    <t xml:space="preserve">CANARA BANK </t>
  </si>
  <si>
    <t xml:space="preserve">UNION BANK </t>
  </si>
  <si>
    <t xml:space="preserve">RELIANCE INFRA </t>
  </si>
  <si>
    <t xml:space="preserve">RELIANCE CAPITAL </t>
  </si>
  <si>
    <t xml:space="preserve">HINDALCO </t>
  </si>
  <si>
    <t xml:space="preserve">BPCL </t>
  </si>
  <si>
    <t xml:space="preserve">DLF </t>
  </si>
  <si>
    <t xml:space="preserve">AXIS BANK </t>
  </si>
  <si>
    <t xml:space="preserve">ADITYABIRLA NUVO LTD. </t>
  </si>
  <si>
    <t>IBULL HOUSING</t>
  </si>
  <si>
    <t>EXIDE INDS</t>
  </si>
  <si>
    <t xml:space="preserve">ENGINERING INDIA </t>
  </si>
  <si>
    <t>JAIN IRRIGATION</t>
  </si>
  <si>
    <t>POWERGRID</t>
  </si>
  <si>
    <t>IBULL REALISTC</t>
  </si>
  <si>
    <t xml:space="preserve">ENGINEERS INDIA LTD. </t>
  </si>
  <si>
    <t>CANARA BANK</t>
  </si>
  <si>
    <t>ADANI PORTS</t>
  </si>
  <si>
    <t>CASTROL INDIA</t>
  </si>
  <si>
    <t xml:space="preserve"> TATA STEEL </t>
  </si>
  <si>
    <t>M&amp;M FINANCE</t>
  </si>
  <si>
    <t>BHARATFINANCE</t>
  </si>
  <si>
    <t xml:space="preserve">PIDILITE INDUSTRIES </t>
  </si>
  <si>
    <t>JUST DIAL</t>
  </si>
  <si>
    <t xml:space="preserve">TATA COMM </t>
  </si>
  <si>
    <t>EQUITY FUTURES Daily Call Performance Report  MARCH-2017</t>
  </si>
  <si>
    <t xml:space="preserve">EXIDE INDUS. </t>
  </si>
  <si>
    <t xml:space="preserve"> HINDPETRO </t>
  </si>
  <si>
    <t>HINDUSTANUNILEVER</t>
  </si>
  <si>
    <t>BANK NIFTY</t>
  </si>
  <si>
    <t>ONGC</t>
  </si>
  <si>
    <t>HDFC LTD</t>
  </si>
  <si>
    <t>TECH MAHINDRA</t>
  </si>
  <si>
    <t>BANK OF BARODA</t>
  </si>
  <si>
    <t>PETRONET</t>
  </si>
  <si>
    <t>CADILA HC</t>
  </si>
  <si>
    <t>ICIL</t>
  </si>
  <si>
    <t>GRASIM INDS</t>
  </si>
  <si>
    <t>RELIANCE INFRA</t>
  </si>
  <si>
    <t>DABUR</t>
  </si>
  <si>
    <t xml:space="preserve"> IBULL HOUSING FINANCE </t>
  </si>
  <si>
    <t>M&amp;M LTD</t>
  </si>
  <si>
    <t>KSCL</t>
  </si>
  <si>
    <t>BHARTI AIRTEL</t>
  </si>
  <si>
    <t>TATA ELXSI</t>
  </si>
  <si>
    <t>ADANI ENT.</t>
  </si>
  <si>
    <t xml:space="preserve">APOLLO TYRE </t>
  </si>
  <si>
    <t>IRB</t>
  </si>
  <si>
    <t>HNI FUTURE</t>
  </si>
  <si>
    <t>COAL INDIA</t>
  </si>
  <si>
    <t>CESC</t>
  </si>
  <si>
    <t>POWER GRID</t>
  </si>
  <si>
    <t>ZEE ENTERTAINMENT</t>
  </si>
  <si>
    <t>BHARAT FINANCE</t>
  </si>
  <si>
    <t>GAIL</t>
  </si>
  <si>
    <t>CENTURY TAXT.</t>
  </si>
  <si>
    <t>HINDUSTAN ZINC</t>
  </si>
  <si>
    <t>BTST FUTURE</t>
  </si>
  <si>
    <t>ARVIND LTD</t>
  </si>
  <si>
    <t>L&amp;T FINANCE</t>
  </si>
  <si>
    <t>DR REDDY</t>
  </si>
  <si>
    <t>EQUITY FUTURES Daily Call Performance Report  FEB-2017</t>
  </si>
  <si>
    <t xml:space="preserve">SUNPHARMA </t>
  </si>
  <si>
    <t>POWERGRID CORP</t>
  </si>
  <si>
    <t>REL INFRA</t>
  </si>
  <si>
    <t>HIND PETRO</t>
  </si>
  <si>
    <t>CAIRN</t>
  </si>
  <si>
    <t>COLGATE PALM OIL</t>
  </si>
  <si>
    <t xml:space="preserve">CENTURY TAXTILE </t>
  </si>
  <si>
    <t>PIDILITIND</t>
  </si>
  <si>
    <t>IDFC BANK</t>
  </si>
  <si>
    <t>SUNPHARMA</t>
  </si>
  <si>
    <t>INDIABULLHOUSING FIN</t>
  </si>
  <si>
    <t>HCL</t>
  </si>
  <si>
    <t>TVS MOTORS</t>
  </si>
  <si>
    <t>M&amp; M FINANCE</t>
  </si>
  <si>
    <t>SINTEX LTD</t>
  </si>
  <si>
    <t xml:space="preserve"> IRB INFRASTRUCTURE</t>
  </si>
  <si>
    <t xml:space="preserve">ENGINERSIN </t>
  </si>
  <si>
    <t>TATA MOTERS</t>
  </si>
  <si>
    <t>HINDUSTANZINC</t>
  </si>
  <si>
    <t xml:space="preserve">VEDANATA </t>
  </si>
  <si>
    <t>TATA COM</t>
  </si>
  <si>
    <t xml:space="preserve"> ENGINERSIN </t>
  </si>
  <si>
    <t>INDIABULL H.FIN.</t>
  </si>
  <si>
    <t>IGL</t>
  </si>
  <si>
    <t>//</t>
  </si>
  <si>
    <t>INDIA BULL REAL.</t>
  </si>
  <si>
    <t>IRB INFRA</t>
  </si>
  <si>
    <t>HCL TECH</t>
  </si>
  <si>
    <t>IDEA</t>
  </si>
  <si>
    <t>LTFH</t>
  </si>
  <si>
    <t>ACC</t>
  </si>
  <si>
    <t>AMBUJACEMENT</t>
  </si>
  <si>
    <t>HEROMOTOCO</t>
  </si>
  <si>
    <t>HIND ZINC</t>
  </si>
  <si>
    <t>PTC</t>
  </si>
  <si>
    <t>ASHOK LELYND</t>
  </si>
  <si>
    <t>JSWENERGY</t>
  </si>
  <si>
    <t>TATAMOTORS</t>
  </si>
  <si>
    <t>STBT FUTURE</t>
  </si>
  <si>
    <t>PETRONET LNG</t>
  </si>
  <si>
    <t>TORRENT POWER</t>
  </si>
  <si>
    <t>BANKINDIA</t>
  </si>
  <si>
    <t>BIOCON</t>
  </si>
  <si>
    <t>ADANI POWER</t>
  </si>
  <si>
    <t>EQUITY FUTURES Daily Call Performance Report  SEPT. – 2017</t>
  </si>
  <si>
    <t>INDIABULLHOUSING</t>
  </si>
  <si>
    <t>sell</t>
  </si>
  <si>
    <t>SUNTV</t>
  </si>
  <si>
    <t>RELIND.</t>
  </si>
  <si>
    <t>HNI- FUTURE</t>
  </si>
  <si>
    <t>MARUTISUZUKI</t>
  </si>
  <si>
    <t>INDIACEMENT</t>
  </si>
  <si>
    <t>CABANK</t>
  </si>
  <si>
    <t>DISHTV</t>
  </si>
  <si>
    <t>MARUTI</t>
  </si>
  <si>
    <t>BATAINDIA</t>
  </si>
  <si>
    <t>YESBANK</t>
  </si>
  <si>
    <t>ESCORT</t>
  </si>
  <si>
    <t>ASHOKLELYND</t>
  </si>
  <si>
    <t>TATA CHEMICAL</t>
  </si>
  <si>
    <t>DIVIS LAB</t>
  </si>
  <si>
    <t>WOCKPHARMA</t>
  </si>
  <si>
    <t>DRREDDY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</si>
</sst>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2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993300"/>
      <name val="Arial Black"/>
      <family val="2"/>
      <charset val="1"/>
    </font>
    <font>
      <b/>
      <sz val="12"/>
      <name val="Arial"/>
      <family val="2"/>
      <charset val="1"/>
    </font>
    <font>
      <b/>
      <sz val="12"/>
      <color rgb="FFFFFFFF"/>
      <name val="Arial Narrow"/>
      <family val="2"/>
      <charset val="1"/>
    </font>
    <font>
      <sz val="12"/>
      <color rgb="FF000000"/>
      <name val="Arial Narrow"/>
      <family val="2"/>
      <charset val="1"/>
    </font>
    <font>
      <b/>
      <sz val="12"/>
      <color rgb="FF0099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9"/>
      <color rgb="FF000000"/>
      <name val="Arial Narrow"/>
      <family val="2"/>
      <charset val="1"/>
    </font>
    <font>
      <b/>
      <sz val="9"/>
      <name val="Arial Narrow"/>
      <family val="2"/>
      <charset val="1"/>
    </font>
    <font>
      <b/>
      <sz val="9"/>
      <color rgb="FFFF0000"/>
      <name val="Arial Narrow"/>
      <family val="2"/>
      <charset val="1"/>
    </font>
    <font>
      <b/>
      <sz val="10"/>
      <name val="Arial Narrow"/>
      <family val="2"/>
      <charset val="1"/>
    </font>
    <font>
      <b/>
      <sz val="11"/>
      <color rgb="FF002060"/>
      <name val="Calibri"/>
      <family val="2"/>
      <charset val="1"/>
    </font>
    <font>
      <b/>
      <sz val="12"/>
      <name val="Arial Narrow"/>
      <family val="2"/>
      <charset val="1"/>
    </font>
    <font>
      <b/>
      <sz val="12"/>
      <color rgb="FFFF0000"/>
      <name val="Arial Narrow"/>
      <family val="2"/>
      <charset val="1"/>
    </font>
    <font>
      <b/>
      <sz val="12"/>
      <color rgb="FF000000"/>
      <name val="Arial Narrow"/>
      <family val="2"/>
      <charset val="1"/>
    </font>
    <font>
      <sz val="12"/>
      <color rgb="FFFF0000"/>
      <name val="Calibri"/>
      <family val="2"/>
      <charset val="1"/>
    </font>
    <font>
      <b/>
      <u/>
      <sz val="9"/>
      <name val="Arial Narrow"/>
      <family val="2"/>
      <charset val="1"/>
    </font>
    <font>
      <sz val="9"/>
      <color rgb="FF000000"/>
      <name val="Calibri"/>
      <family val="2"/>
      <charset val="1"/>
    </font>
    <font>
      <b/>
      <sz val="12"/>
      <color rgb="FF00B050"/>
      <name val="Calibri"/>
      <family val="2"/>
      <charset val="1"/>
    </font>
    <font>
      <b/>
      <sz val="11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3300"/>
        <bgColor rgb="FF993366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/>
    <xf numFmtId="2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" fillId="0" borderId="0" xfId="0" applyFont="1"/>
    <xf numFmtId="164" fontId="12" fillId="0" borderId="5" xfId="0" applyNumberFormat="1" applyFont="1" applyBorder="1" applyAlignment="1">
      <alignment horizontal="center" vertical="center"/>
    </xf>
    <xf numFmtId="20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2" fontId="15" fillId="0" borderId="0" xfId="0" applyNumberFormat="1" applyFont="1"/>
    <xf numFmtId="2" fontId="1" fillId="0" borderId="0" xfId="0" applyNumberFormat="1" applyFont="1"/>
    <xf numFmtId="2" fontId="13" fillId="0" borderId="7" xfId="0" applyNumberFormat="1" applyFont="1" applyBorder="1" applyAlignment="1"/>
    <xf numFmtId="2" fontId="13" fillId="0" borderId="8" xfId="0" applyNumberFormat="1" applyFont="1" applyBorder="1" applyAlignment="1"/>
    <xf numFmtId="2" fontId="13" fillId="0" borderId="0" xfId="0" applyNumberFormat="1" applyFont="1" applyBorder="1" applyAlignment="1"/>
    <xf numFmtId="2" fontId="1" fillId="0" borderId="0" xfId="0" applyNumberFormat="1" applyFont="1" applyAlignment="1">
      <alignment horizontal="center"/>
    </xf>
    <xf numFmtId="2" fontId="13" fillId="0" borderId="4" xfId="0" applyNumberFormat="1" applyFont="1" applyBorder="1" applyAlignment="1"/>
    <xf numFmtId="2" fontId="13" fillId="0" borderId="10" xfId="0" applyNumberFormat="1" applyFont="1" applyBorder="1" applyAlignment="1"/>
    <xf numFmtId="0" fontId="15" fillId="0" borderId="0" xfId="0" applyFont="1" applyBorder="1" applyAlignment="1">
      <alignment horizontal="center"/>
    </xf>
    <xf numFmtId="2" fontId="16" fillId="0" borderId="0" xfId="0" applyNumberFormat="1" applyFont="1"/>
    <xf numFmtId="2" fontId="13" fillId="0" borderId="12" xfId="0" applyNumberFormat="1" applyFont="1" applyBorder="1" applyAlignment="1"/>
    <xf numFmtId="2" fontId="13" fillId="0" borderId="13" xfId="0" applyNumberFormat="1" applyFont="1" applyBorder="1" applyAlignment="1"/>
    <xf numFmtId="0" fontId="1" fillId="0" borderId="0" xfId="0" applyFont="1" applyBorder="1" applyAlignment="1">
      <alignment horizontal="center"/>
    </xf>
    <xf numFmtId="0" fontId="17" fillId="0" borderId="0" xfId="0" applyFont="1" applyBorder="1"/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/>
    <xf numFmtId="2" fontId="18" fillId="0" borderId="0" xfId="0" applyNumberFormat="1" applyFont="1"/>
    <xf numFmtId="2" fontId="10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right" vertical="center" wrapText="1"/>
    </xf>
    <xf numFmtId="2" fontId="4" fillId="3" borderId="5" xfId="0" applyNumberFormat="1" applyFont="1" applyFill="1" applyBorder="1" applyAlignment="1">
      <alignment horizontal="right" vertical="center"/>
    </xf>
    <xf numFmtId="164" fontId="19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/>
    <xf numFmtId="0" fontId="4" fillId="3" borderId="4" xfId="0" applyFont="1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3" fillId="2" borderId="21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right" vertical="center" wrapText="1"/>
    </xf>
    <xf numFmtId="2" fontId="4" fillId="3" borderId="4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16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700"/>
  <sheetViews>
    <sheetView tabSelected="1" zoomScale="85" zoomScaleNormal="85" workbookViewId="0">
      <selection activeCell="R23" sqref="R23"/>
    </sheetView>
  </sheetViews>
  <sheetFormatPr defaultRowHeight="15"/>
  <cols>
    <col min="1" max="1" width="7.140625" customWidth="1"/>
    <col min="2" max="2" width="8.85546875" customWidth="1"/>
    <col min="3" max="3" width="12.5703125" customWidth="1"/>
    <col min="4" max="4" width="9.140625" customWidth="1"/>
    <col min="5" max="5" width="18.7109375" customWidth="1"/>
    <col min="6" max="6" width="13.5703125" customWidth="1"/>
    <col min="7" max="7" width="11.42578125" customWidth="1"/>
    <col min="8" max="8" width="11.28515625" customWidth="1"/>
    <col min="9" max="9" width="10.42578125" customWidth="1"/>
    <col min="10" max="10" width="11.140625" customWidth="1"/>
    <col min="11" max="11" width="9.85546875" customWidth="1"/>
    <col min="12" max="12" width="8.42578125" customWidth="1"/>
    <col min="13" max="13" width="11.42578125" customWidth="1"/>
    <col min="14" max="14" width="11.7109375" customWidth="1"/>
    <col min="15" max="1024" width="8.5703125"/>
  </cols>
  <sheetData>
    <row r="1" spans="1:14" ht="15.75" thickBot="1"/>
    <row r="2" spans="1:14" ht="15.75" thickBot="1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5.75" thickBo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5.75">
      <c r="A5" s="70" t="s">
        <v>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15.75">
      <c r="A6" s="70" t="s">
        <v>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6.5" thickBot="1">
      <c r="A7" s="71" t="s">
        <v>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.75">
      <c r="A8" s="72" t="s">
        <v>250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ht="15.75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5" customHeight="1">
      <c r="A10" s="73" t="s">
        <v>6</v>
      </c>
      <c r="B10" s="67" t="s">
        <v>7</v>
      </c>
      <c r="C10" s="67" t="s">
        <v>8</v>
      </c>
      <c r="D10" s="73" t="s">
        <v>9</v>
      </c>
      <c r="E10" s="73" t="s">
        <v>10</v>
      </c>
      <c r="F10" s="67" t="s">
        <v>11</v>
      </c>
      <c r="G10" s="67" t="s">
        <v>12</v>
      </c>
      <c r="H10" s="74" t="s">
        <v>13</v>
      </c>
      <c r="I10" s="74" t="s">
        <v>14</v>
      </c>
      <c r="J10" s="74" t="s">
        <v>15</v>
      </c>
      <c r="K10" s="75" t="s">
        <v>16</v>
      </c>
      <c r="L10" s="67" t="s">
        <v>17</v>
      </c>
      <c r="M10" s="67" t="s">
        <v>18</v>
      </c>
      <c r="N10" s="67" t="s">
        <v>19</v>
      </c>
    </row>
    <row r="11" spans="1:14" ht="15" customHeight="1">
      <c r="A11" s="73"/>
      <c r="B11" s="67"/>
      <c r="C11" s="67"/>
      <c r="D11" s="73"/>
      <c r="E11" s="73"/>
      <c r="F11" s="67"/>
      <c r="G11" s="67"/>
      <c r="H11" s="67"/>
      <c r="I11" s="67"/>
      <c r="J11" s="67"/>
      <c r="K11" s="76"/>
      <c r="L11" s="67"/>
      <c r="M11" s="67"/>
      <c r="N11" s="67"/>
    </row>
    <row r="12" spans="1:14" ht="15.75">
      <c r="A12" s="56">
        <v>1</v>
      </c>
      <c r="B12" s="5">
        <v>43000</v>
      </c>
      <c r="C12" s="6" t="s">
        <v>20</v>
      </c>
      <c r="D12" s="56" t="s">
        <v>47</v>
      </c>
      <c r="E12" s="56" t="s">
        <v>53</v>
      </c>
      <c r="F12" s="57">
        <v>139.69999999999999</v>
      </c>
      <c r="G12" s="57">
        <v>141.5</v>
      </c>
      <c r="H12" s="57">
        <v>138.5</v>
      </c>
      <c r="I12" s="57">
        <v>137.5</v>
      </c>
      <c r="J12" s="57">
        <v>136.5</v>
      </c>
      <c r="K12" s="56">
        <v>137.5</v>
      </c>
      <c r="L12" s="57">
        <v>3500</v>
      </c>
      <c r="M12" s="8">
        <f t="shared" ref="M12:M19" si="0">IF(D12="BUY",(K12-F12)*(L12),(F12-K12)*(L12))</f>
        <v>7699.99999999996</v>
      </c>
      <c r="N12" s="9">
        <f t="shared" ref="N12:N19" si="1">M12/(L12)/F12%</f>
        <v>1.5748031496062913</v>
      </c>
    </row>
    <row r="13" spans="1:14" ht="15.75">
      <c r="A13" s="56">
        <v>2</v>
      </c>
      <c r="B13" s="5">
        <v>43000</v>
      </c>
      <c r="C13" s="6" t="s">
        <v>20</v>
      </c>
      <c r="D13" s="56" t="s">
        <v>47</v>
      </c>
      <c r="E13" s="56" t="s">
        <v>76</v>
      </c>
      <c r="F13" s="57">
        <v>126</v>
      </c>
      <c r="G13" s="57">
        <v>127</v>
      </c>
      <c r="H13" s="57">
        <v>125.5</v>
      </c>
      <c r="I13" s="57">
        <v>125</v>
      </c>
      <c r="J13" s="57">
        <v>124.5</v>
      </c>
      <c r="K13" s="56">
        <v>124.5</v>
      </c>
      <c r="L13" s="57">
        <v>6000</v>
      </c>
      <c r="M13" s="8">
        <f t="shared" ref="M13" si="2">IF(D13="BUY",(K13-F13)*(L13),(F13-K13)*(L13))</f>
        <v>9000</v>
      </c>
      <c r="N13" s="9">
        <f t="shared" ref="N13" si="3">M13/(L13)/F13%</f>
        <v>1.1904761904761905</v>
      </c>
    </row>
    <row r="14" spans="1:14" ht="15.75">
      <c r="A14" s="56">
        <v>3</v>
      </c>
      <c r="B14" s="5">
        <v>42999</v>
      </c>
      <c r="C14" s="6" t="s">
        <v>20</v>
      </c>
      <c r="D14" s="56" t="s">
        <v>21</v>
      </c>
      <c r="E14" s="56" t="s">
        <v>268</v>
      </c>
      <c r="F14" s="57">
        <v>2444</v>
      </c>
      <c r="G14" s="57">
        <v>2410</v>
      </c>
      <c r="H14" s="57">
        <v>2462</v>
      </c>
      <c r="I14" s="57">
        <v>2480</v>
      </c>
      <c r="J14" s="57">
        <v>2498</v>
      </c>
      <c r="K14" s="56">
        <v>2480</v>
      </c>
      <c r="L14" s="57">
        <v>200</v>
      </c>
      <c r="M14" s="8">
        <f t="shared" ref="M14" si="4">IF(D14="BUY",(K14-F14)*(L14),(F14-K14)*(L14))</f>
        <v>7200</v>
      </c>
      <c r="N14" s="9">
        <f t="shared" ref="N14" si="5">M14/(L14)/F14%</f>
        <v>1.4729950900163666</v>
      </c>
    </row>
    <row r="15" spans="1:14" ht="15.75">
      <c r="A15" s="56">
        <v>4</v>
      </c>
      <c r="B15" s="5">
        <v>42999</v>
      </c>
      <c r="C15" s="6" t="s">
        <v>20</v>
      </c>
      <c r="D15" s="56" t="s">
        <v>21</v>
      </c>
      <c r="E15" s="56" t="s">
        <v>267</v>
      </c>
      <c r="F15" s="57">
        <v>653</v>
      </c>
      <c r="G15" s="57">
        <v>648</v>
      </c>
      <c r="H15" s="57">
        <v>657</v>
      </c>
      <c r="I15" s="57">
        <v>661</v>
      </c>
      <c r="J15" s="57">
        <v>665</v>
      </c>
      <c r="K15" s="56">
        <v>665</v>
      </c>
      <c r="L15" s="57">
        <v>800</v>
      </c>
      <c r="M15" s="8">
        <f t="shared" si="0"/>
        <v>9600</v>
      </c>
      <c r="N15" s="9">
        <f t="shared" si="1"/>
        <v>1.8376722817764164</v>
      </c>
    </row>
    <row r="16" spans="1:14" ht="15.75">
      <c r="A16" s="56">
        <v>5</v>
      </c>
      <c r="B16" s="5">
        <v>42999</v>
      </c>
      <c r="C16" s="6" t="s">
        <v>20</v>
      </c>
      <c r="D16" s="56" t="s">
        <v>47</v>
      </c>
      <c r="E16" s="56" t="s">
        <v>48</v>
      </c>
      <c r="F16" s="57">
        <v>166.8</v>
      </c>
      <c r="G16" s="57">
        <v>168</v>
      </c>
      <c r="H16" s="57">
        <v>166.2</v>
      </c>
      <c r="I16" s="57">
        <v>165.7</v>
      </c>
      <c r="J16" s="57">
        <v>165.2</v>
      </c>
      <c r="K16" s="56">
        <v>165.2</v>
      </c>
      <c r="L16" s="57">
        <v>6000</v>
      </c>
      <c r="M16" s="8">
        <f t="shared" si="0"/>
        <v>9600.0000000001364</v>
      </c>
      <c r="N16" s="9">
        <f t="shared" si="1"/>
        <v>0.95923261390888648</v>
      </c>
    </row>
    <row r="17" spans="1:14" ht="15.75">
      <c r="A17" s="56">
        <v>6</v>
      </c>
      <c r="B17" s="5">
        <v>42999</v>
      </c>
      <c r="C17" s="6" t="s">
        <v>20</v>
      </c>
      <c r="D17" s="56" t="s">
        <v>21</v>
      </c>
      <c r="E17" s="56" t="s">
        <v>266</v>
      </c>
      <c r="F17" s="57">
        <v>977</v>
      </c>
      <c r="G17" s="57">
        <v>969</v>
      </c>
      <c r="H17" s="57">
        <v>981</v>
      </c>
      <c r="I17" s="57">
        <v>985</v>
      </c>
      <c r="J17" s="57">
        <v>989</v>
      </c>
      <c r="K17" s="56">
        <v>989</v>
      </c>
      <c r="L17" s="57">
        <v>800</v>
      </c>
      <c r="M17" s="8">
        <f t="shared" si="0"/>
        <v>9600</v>
      </c>
      <c r="N17" s="9">
        <f t="shared" si="1"/>
        <v>1.2282497441146367</v>
      </c>
    </row>
    <row r="18" spans="1:14" ht="15.75">
      <c r="A18" s="56">
        <v>7</v>
      </c>
      <c r="B18" s="5">
        <v>42998</v>
      </c>
      <c r="C18" s="6" t="s">
        <v>20</v>
      </c>
      <c r="D18" s="56" t="s">
        <v>21</v>
      </c>
      <c r="E18" s="56" t="s">
        <v>124</v>
      </c>
      <c r="F18" s="56">
        <v>376.4</v>
      </c>
      <c r="G18" s="57">
        <v>372.5</v>
      </c>
      <c r="H18" s="57">
        <v>378.5</v>
      </c>
      <c r="I18" s="57">
        <v>380.5</v>
      </c>
      <c r="J18" s="57">
        <v>382.5</v>
      </c>
      <c r="K18" s="56">
        <v>382.5</v>
      </c>
      <c r="L18" s="57">
        <v>1750</v>
      </c>
      <c r="M18" s="8">
        <f t="shared" si="0"/>
        <v>10675.00000000004</v>
      </c>
      <c r="N18" s="9">
        <f t="shared" si="1"/>
        <v>1.6206163655685502</v>
      </c>
    </row>
    <row r="19" spans="1:14" ht="15.75">
      <c r="A19" s="56">
        <v>8</v>
      </c>
      <c r="B19" s="5">
        <v>42998</v>
      </c>
      <c r="C19" s="6" t="s">
        <v>20</v>
      </c>
      <c r="D19" s="56" t="s">
        <v>21</v>
      </c>
      <c r="E19" s="56" t="s">
        <v>266</v>
      </c>
      <c r="F19" s="57">
        <v>932</v>
      </c>
      <c r="G19" s="57">
        <v>924</v>
      </c>
      <c r="H19" s="57">
        <v>936</v>
      </c>
      <c r="I19" s="57">
        <v>941</v>
      </c>
      <c r="J19" s="57">
        <v>946</v>
      </c>
      <c r="K19" s="56">
        <v>946</v>
      </c>
      <c r="L19" s="57">
        <v>800</v>
      </c>
      <c r="M19" s="8">
        <f t="shared" si="0"/>
        <v>11200</v>
      </c>
      <c r="N19" s="9">
        <f t="shared" si="1"/>
        <v>1.502145922746781</v>
      </c>
    </row>
    <row r="20" spans="1:14" ht="15.75">
      <c r="A20" s="56">
        <v>9</v>
      </c>
      <c r="B20" s="5">
        <v>42998</v>
      </c>
      <c r="C20" s="6" t="s">
        <v>20</v>
      </c>
      <c r="D20" s="56" t="s">
        <v>21</v>
      </c>
      <c r="E20" s="56" t="s">
        <v>266</v>
      </c>
      <c r="F20" s="57">
        <v>905</v>
      </c>
      <c r="G20" s="57">
        <v>897</v>
      </c>
      <c r="H20" s="57">
        <v>910</v>
      </c>
      <c r="I20" s="57">
        <v>915</v>
      </c>
      <c r="J20" s="57">
        <v>920</v>
      </c>
      <c r="K20" s="56">
        <v>920</v>
      </c>
      <c r="L20" s="57">
        <v>800</v>
      </c>
      <c r="M20" s="8">
        <f t="shared" ref="M20" si="6">IF(D20="BUY",(K20-F20)*(L20),(F20-K20)*(L20))</f>
        <v>12000</v>
      </c>
      <c r="N20" s="9">
        <f t="shared" ref="N20" si="7">M20/(L20)/F20%</f>
        <v>1.6574585635359114</v>
      </c>
    </row>
    <row r="21" spans="1:14" ht="15.75">
      <c r="A21" s="56">
        <v>10</v>
      </c>
      <c r="B21" s="5">
        <v>42998</v>
      </c>
      <c r="C21" s="6" t="s">
        <v>20</v>
      </c>
      <c r="D21" s="56" t="s">
        <v>21</v>
      </c>
      <c r="E21" s="56" t="s">
        <v>204</v>
      </c>
      <c r="F21" s="57">
        <v>2270</v>
      </c>
      <c r="G21" s="57">
        <v>2240</v>
      </c>
      <c r="H21" s="57">
        <v>2390</v>
      </c>
      <c r="I21" s="57">
        <v>2310</v>
      </c>
      <c r="J21" s="57">
        <v>2330</v>
      </c>
      <c r="K21" s="56">
        <v>2330</v>
      </c>
      <c r="L21" s="57">
        <v>200</v>
      </c>
      <c r="M21" s="8">
        <f t="shared" ref="M21" si="8">IF(D21="BUY",(K21-F21)*(L21),(F21-K21)*(L21))</f>
        <v>12000</v>
      </c>
      <c r="N21" s="9">
        <f t="shared" ref="N21" si="9">M21/(L21)/F21%</f>
        <v>2.643171806167401</v>
      </c>
    </row>
    <row r="22" spans="1:14" ht="15.75">
      <c r="A22" s="56">
        <v>11</v>
      </c>
      <c r="B22" s="5">
        <v>42998</v>
      </c>
      <c r="C22" s="6" t="s">
        <v>20</v>
      </c>
      <c r="D22" s="56" t="s">
        <v>21</v>
      </c>
      <c r="E22" s="56" t="s">
        <v>126</v>
      </c>
      <c r="F22" s="57">
        <v>685</v>
      </c>
      <c r="G22" s="57">
        <v>682</v>
      </c>
      <c r="H22" s="57">
        <v>686.5</v>
      </c>
      <c r="I22" s="57">
        <v>688</v>
      </c>
      <c r="J22" s="57">
        <v>689.5</v>
      </c>
      <c r="K22" s="56">
        <v>689.5</v>
      </c>
      <c r="L22" s="57">
        <v>2000</v>
      </c>
      <c r="M22" s="8">
        <f t="shared" ref="M22" si="10">IF(D22="BUY",(K22-F22)*(L22),(F22-K22)*(L22))</f>
        <v>9000</v>
      </c>
      <c r="N22" s="9">
        <f t="shared" ref="N22" si="11">M22/(L22)/F22%</f>
        <v>0.65693430656934315</v>
      </c>
    </row>
    <row r="23" spans="1:14" ht="15.75">
      <c r="A23" s="56">
        <v>12</v>
      </c>
      <c r="B23" s="5">
        <v>42997</v>
      </c>
      <c r="C23" s="6" t="s">
        <v>20</v>
      </c>
      <c r="D23" s="56" t="s">
        <v>21</v>
      </c>
      <c r="E23" s="56" t="s">
        <v>198</v>
      </c>
      <c r="F23" s="57">
        <v>420</v>
      </c>
      <c r="G23" s="57">
        <v>417</v>
      </c>
      <c r="H23" s="57">
        <v>422</v>
      </c>
      <c r="I23" s="57">
        <v>424</v>
      </c>
      <c r="J23" s="57">
        <v>426</v>
      </c>
      <c r="K23" s="56">
        <v>426</v>
      </c>
      <c r="L23" s="57">
        <v>2000</v>
      </c>
      <c r="M23" s="8">
        <f t="shared" ref="M23" si="12">IF(D23="BUY",(K23-F23)*(L23),(F23-K23)*(L23))</f>
        <v>12000</v>
      </c>
      <c r="N23" s="9">
        <f t="shared" ref="N23" si="13">M23/(L23)/F23%</f>
        <v>1.4285714285714286</v>
      </c>
    </row>
    <row r="24" spans="1:14" ht="15.75">
      <c r="A24" s="56">
        <v>13</v>
      </c>
      <c r="B24" s="5">
        <v>42997</v>
      </c>
      <c r="C24" s="6" t="s">
        <v>20</v>
      </c>
      <c r="D24" s="56" t="s">
        <v>21</v>
      </c>
      <c r="E24" s="56" t="s">
        <v>167</v>
      </c>
      <c r="F24" s="57">
        <v>416</v>
      </c>
      <c r="G24" s="57">
        <v>410</v>
      </c>
      <c r="H24" s="57">
        <v>419</v>
      </c>
      <c r="I24" s="57">
        <v>422</v>
      </c>
      <c r="J24" s="57">
        <v>425</v>
      </c>
      <c r="K24" s="56">
        <v>410</v>
      </c>
      <c r="L24" s="57">
        <v>1200</v>
      </c>
      <c r="M24" s="8">
        <f t="shared" ref="M24:M27" si="14">IF(D24="BUY",(K24-F24)*(L24),(F24-K24)*(L24))</f>
        <v>-7200</v>
      </c>
      <c r="N24" s="9">
        <f t="shared" ref="N24:N27" si="15">M24/(L24)/F24%</f>
        <v>-1.4423076923076923</v>
      </c>
    </row>
    <row r="25" spans="1:14" ht="15.75">
      <c r="A25" s="56">
        <v>14</v>
      </c>
      <c r="B25" s="5">
        <v>42997</v>
      </c>
      <c r="C25" s="6" t="s">
        <v>20</v>
      </c>
      <c r="D25" s="56" t="s">
        <v>21</v>
      </c>
      <c r="E25" s="56" t="s">
        <v>265</v>
      </c>
      <c r="F25" s="57">
        <v>661</v>
      </c>
      <c r="G25" s="57">
        <v>656</v>
      </c>
      <c r="H25" s="57">
        <v>664</v>
      </c>
      <c r="I25" s="57">
        <v>667</v>
      </c>
      <c r="J25" s="57">
        <v>670</v>
      </c>
      <c r="K25" s="56">
        <v>667</v>
      </c>
      <c r="L25" s="57">
        <v>1500</v>
      </c>
      <c r="M25" s="8">
        <f t="shared" si="14"/>
        <v>9000</v>
      </c>
      <c r="N25" s="9">
        <f t="shared" si="15"/>
        <v>0.90771558245083206</v>
      </c>
    </row>
    <row r="26" spans="1:14" ht="15.75">
      <c r="A26" s="56">
        <v>15</v>
      </c>
      <c r="B26" s="5">
        <v>42997</v>
      </c>
      <c r="C26" s="6" t="s">
        <v>20</v>
      </c>
      <c r="D26" s="56" t="s">
        <v>21</v>
      </c>
      <c r="E26" s="56" t="s">
        <v>66</v>
      </c>
      <c r="F26" s="57">
        <v>133</v>
      </c>
      <c r="G26" s="57">
        <v>132</v>
      </c>
      <c r="H26" s="57">
        <v>133.5</v>
      </c>
      <c r="I26" s="57">
        <v>134</v>
      </c>
      <c r="J26" s="57">
        <v>134.5</v>
      </c>
      <c r="K26" s="56">
        <v>134</v>
      </c>
      <c r="L26" s="57">
        <v>6000</v>
      </c>
      <c r="M26" s="8">
        <f t="shared" si="14"/>
        <v>6000</v>
      </c>
      <c r="N26" s="9">
        <f t="shared" si="15"/>
        <v>0.75187969924812026</v>
      </c>
    </row>
    <row r="27" spans="1:14" ht="15.75">
      <c r="A27" s="56">
        <v>16</v>
      </c>
      <c r="B27" s="5">
        <v>42996</v>
      </c>
      <c r="C27" s="6" t="s">
        <v>20</v>
      </c>
      <c r="D27" s="56" t="s">
        <v>21</v>
      </c>
      <c r="E27" s="56" t="s">
        <v>235</v>
      </c>
      <c r="F27" s="57">
        <v>212</v>
      </c>
      <c r="G27" s="57">
        <v>210.5</v>
      </c>
      <c r="H27" s="57">
        <v>212.8</v>
      </c>
      <c r="I27" s="57">
        <v>213.6</v>
      </c>
      <c r="J27" s="57">
        <v>214.4</v>
      </c>
      <c r="K27" s="56">
        <v>210.5</v>
      </c>
      <c r="L27" s="57">
        <v>4500</v>
      </c>
      <c r="M27" s="8">
        <f t="shared" si="14"/>
        <v>-6750</v>
      </c>
      <c r="N27" s="9">
        <f t="shared" si="15"/>
        <v>-0.70754716981132071</v>
      </c>
    </row>
    <row r="28" spans="1:14" ht="15.75">
      <c r="A28" s="56">
        <v>17</v>
      </c>
      <c r="B28" s="5">
        <v>42996</v>
      </c>
      <c r="C28" s="6" t="s">
        <v>20</v>
      </c>
      <c r="D28" s="56" t="s">
        <v>21</v>
      </c>
      <c r="E28" s="56" t="s">
        <v>253</v>
      </c>
      <c r="F28" s="57">
        <v>843</v>
      </c>
      <c r="G28" s="57">
        <v>838</v>
      </c>
      <c r="H28" s="57">
        <v>847</v>
      </c>
      <c r="I28" s="57">
        <v>850</v>
      </c>
      <c r="J28" s="57">
        <v>853</v>
      </c>
      <c r="K28" s="56">
        <v>853</v>
      </c>
      <c r="L28" s="57">
        <v>1000</v>
      </c>
      <c r="M28" s="8">
        <f t="shared" ref="M28:M29" si="16">IF(D28="BUY",(K28-F28)*(L28),(F28-K28)*(L28))</f>
        <v>10000</v>
      </c>
      <c r="N28" s="9">
        <f t="shared" ref="N28:N29" si="17">M28/(L28)/F28%</f>
        <v>1.1862396204033214</v>
      </c>
    </row>
    <row r="29" spans="1:14" ht="15.75">
      <c r="A29" s="56">
        <v>18</v>
      </c>
      <c r="B29" s="5">
        <v>42996</v>
      </c>
      <c r="C29" s="6" t="s">
        <v>20</v>
      </c>
      <c r="D29" s="56" t="s">
        <v>21</v>
      </c>
      <c r="E29" s="56" t="s">
        <v>51</v>
      </c>
      <c r="F29" s="57">
        <v>148.5</v>
      </c>
      <c r="G29" s="57">
        <v>146.5</v>
      </c>
      <c r="H29" s="57">
        <v>149.5</v>
      </c>
      <c r="I29" s="57">
        <v>150.5</v>
      </c>
      <c r="J29" s="57">
        <v>151.5</v>
      </c>
      <c r="K29" s="56">
        <v>146.5</v>
      </c>
      <c r="L29" s="57">
        <v>3500</v>
      </c>
      <c r="M29" s="8">
        <f t="shared" si="16"/>
        <v>-7000</v>
      </c>
      <c r="N29" s="9">
        <f t="shared" si="17"/>
        <v>-1.3468013468013467</v>
      </c>
    </row>
    <row r="30" spans="1:14" ht="15.75">
      <c r="A30" s="56">
        <v>19</v>
      </c>
      <c r="B30" s="5">
        <v>42993</v>
      </c>
      <c r="C30" s="6" t="s">
        <v>20</v>
      </c>
      <c r="D30" s="56" t="s">
        <v>21</v>
      </c>
      <c r="E30" s="56" t="s">
        <v>107</v>
      </c>
      <c r="F30" s="57">
        <v>115.8</v>
      </c>
      <c r="G30" s="57">
        <v>114.9</v>
      </c>
      <c r="H30" s="57">
        <v>116.3</v>
      </c>
      <c r="I30" s="57">
        <v>116.8</v>
      </c>
      <c r="J30" s="57">
        <v>117.3</v>
      </c>
      <c r="K30" s="56">
        <v>116.3</v>
      </c>
      <c r="L30" s="57">
        <v>11000</v>
      </c>
      <c r="M30" s="8">
        <f t="shared" ref="M30" si="18">IF(D30="BUY",(K30-F30)*(L30),(F30-K30)*(L30))</f>
        <v>5500</v>
      </c>
      <c r="N30" s="9">
        <f t="shared" ref="N30" si="19">M30/(L30)/F30%</f>
        <v>0.43177892918825567</v>
      </c>
    </row>
    <row r="31" spans="1:14" ht="15.75">
      <c r="A31" s="56">
        <v>20</v>
      </c>
      <c r="B31" s="5">
        <v>42993</v>
      </c>
      <c r="C31" s="6" t="s">
        <v>20</v>
      </c>
      <c r="D31" s="56" t="s">
        <v>21</v>
      </c>
      <c r="E31" s="56" t="s">
        <v>235</v>
      </c>
      <c r="F31" s="57">
        <v>207</v>
      </c>
      <c r="G31" s="57">
        <v>205</v>
      </c>
      <c r="H31" s="57">
        <v>208</v>
      </c>
      <c r="I31" s="57">
        <v>209</v>
      </c>
      <c r="J31" s="57">
        <v>210</v>
      </c>
      <c r="K31" s="57">
        <v>209</v>
      </c>
      <c r="L31" s="57">
        <v>4500</v>
      </c>
      <c r="M31" s="8">
        <f t="shared" ref="M31:M32" si="20">IF(D31="BUY",(K31-F31)*(L31),(F31-K31)*(L31))</f>
        <v>9000</v>
      </c>
      <c r="N31" s="9">
        <f t="shared" ref="N31:N32" si="21">M31/(L31)/F31%</f>
        <v>0.96618357487922713</v>
      </c>
    </row>
    <row r="32" spans="1:14" ht="15.75">
      <c r="A32" s="56">
        <v>21</v>
      </c>
      <c r="B32" s="5">
        <v>42993</v>
      </c>
      <c r="C32" s="6" t="s">
        <v>20</v>
      </c>
      <c r="D32" s="56" t="s">
        <v>21</v>
      </c>
      <c r="E32" s="56" t="s">
        <v>174</v>
      </c>
      <c r="F32" s="57">
        <v>163.5</v>
      </c>
      <c r="G32" s="57">
        <v>161.5</v>
      </c>
      <c r="H32" s="57">
        <v>164.5</v>
      </c>
      <c r="I32" s="57">
        <v>165.5</v>
      </c>
      <c r="J32" s="57">
        <v>166.5</v>
      </c>
      <c r="K32" s="57">
        <v>166.5</v>
      </c>
      <c r="L32" s="57">
        <v>3750</v>
      </c>
      <c r="M32" s="8">
        <f t="shared" si="20"/>
        <v>11250</v>
      </c>
      <c r="N32" s="9">
        <f t="shared" si="21"/>
        <v>1.8348623853211008</v>
      </c>
    </row>
    <row r="33" spans="1:14" ht="15.75">
      <c r="A33" s="56">
        <v>22</v>
      </c>
      <c r="B33" s="5">
        <v>42992</v>
      </c>
      <c r="C33" s="6" t="s">
        <v>20</v>
      </c>
      <c r="D33" s="56" t="s">
        <v>21</v>
      </c>
      <c r="E33" s="56" t="s">
        <v>64</v>
      </c>
      <c r="F33" s="57">
        <v>142.5</v>
      </c>
      <c r="G33" s="57">
        <v>140.5</v>
      </c>
      <c r="H33" s="57">
        <v>143.5</v>
      </c>
      <c r="I33" s="57">
        <v>144.5</v>
      </c>
      <c r="J33" s="57">
        <v>145.5</v>
      </c>
      <c r="K33" s="57">
        <v>143.5</v>
      </c>
      <c r="L33" s="57">
        <v>5000</v>
      </c>
      <c r="M33" s="8">
        <f t="shared" ref="M33" si="22">IF(D33="BUY",(K33-F33)*(L33),(F33-K33)*(L33))</f>
        <v>5000</v>
      </c>
      <c r="N33" s="9">
        <f t="shared" ref="N33" si="23">M33/(L33)/F33%</f>
        <v>0.70175438596491224</v>
      </c>
    </row>
    <row r="34" spans="1:14" ht="15.75">
      <c r="A34" s="56">
        <v>23</v>
      </c>
      <c r="B34" s="5">
        <v>42992</v>
      </c>
      <c r="C34" s="6" t="s">
        <v>20</v>
      </c>
      <c r="D34" s="56" t="s">
        <v>21</v>
      </c>
      <c r="E34" s="56" t="s">
        <v>62</v>
      </c>
      <c r="F34" s="57">
        <v>558</v>
      </c>
      <c r="G34" s="57">
        <v>550</v>
      </c>
      <c r="H34" s="57">
        <v>563</v>
      </c>
      <c r="I34" s="57">
        <v>568</v>
      </c>
      <c r="J34" s="57">
        <v>573</v>
      </c>
      <c r="K34" s="57">
        <v>563</v>
      </c>
      <c r="L34" s="57">
        <v>800</v>
      </c>
      <c r="M34" s="8">
        <f t="shared" ref="M34" si="24">IF(D34="BUY",(K34-F34)*(L34),(F34-K34)*(L34))</f>
        <v>4000</v>
      </c>
      <c r="N34" s="9">
        <f t="shared" ref="N34" si="25">M34/(L34)/F34%</f>
        <v>0.89605734767025091</v>
      </c>
    </row>
    <row r="35" spans="1:14" ht="15.75">
      <c r="A35" s="56">
        <v>24</v>
      </c>
      <c r="B35" s="5">
        <v>42991</v>
      </c>
      <c r="C35" s="6" t="s">
        <v>20</v>
      </c>
      <c r="D35" s="56" t="s">
        <v>21</v>
      </c>
      <c r="E35" s="56" t="s">
        <v>48</v>
      </c>
      <c r="F35" s="57">
        <v>170</v>
      </c>
      <c r="G35" s="57">
        <v>169</v>
      </c>
      <c r="H35" s="57">
        <v>170.5</v>
      </c>
      <c r="I35" s="57">
        <v>171</v>
      </c>
      <c r="J35" s="57">
        <v>171.5</v>
      </c>
      <c r="K35" s="57">
        <v>171</v>
      </c>
      <c r="L35" s="57">
        <v>6000</v>
      </c>
      <c r="M35" s="8">
        <f t="shared" ref="M35" si="26">IF(D35="BUY",(K35-F35)*(L35),(F35-K35)*(L35))</f>
        <v>6000</v>
      </c>
      <c r="N35" s="9">
        <f t="shared" ref="N35" si="27">M35/(L35)/F35%</f>
        <v>0.58823529411764708</v>
      </c>
    </row>
    <row r="36" spans="1:14" ht="15.75">
      <c r="A36" s="56">
        <v>25</v>
      </c>
      <c r="B36" s="5">
        <v>42991</v>
      </c>
      <c r="C36" s="6" t="s">
        <v>20</v>
      </c>
      <c r="D36" s="56" t="s">
        <v>21</v>
      </c>
      <c r="E36" s="56" t="s">
        <v>48</v>
      </c>
      <c r="F36" s="57">
        <v>167</v>
      </c>
      <c r="G36" s="57">
        <v>166</v>
      </c>
      <c r="H36" s="57">
        <v>167.5</v>
      </c>
      <c r="I36" s="57">
        <v>168</v>
      </c>
      <c r="J36" s="57">
        <v>168.5</v>
      </c>
      <c r="K36" s="57">
        <v>168.5</v>
      </c>
      <c r="L36" s="57">
        <v>6000</v>
      </c>
      <c r="M36" s="8">
        <f t="shared" ref="M36" si="28">IF(D36="BUY",(K36-F36)*(L36),(F36-K36)*(L36))</f>
        <v>9000</v>
      </c>
      <c r="N36" s="9">
        <f t="shared" ref="N36" si="29">M36/(L36)/F36%</f>
        <v>0.89820359281437134</v>
      </c>
    </row>
    <row r="37" spans="1:14" ht="15.75">
      <c r="A37" s="56">
        <v>26</v>
      </c>
      <c r="B37" s="5">
        <v>42990</v>
      </c>
      <c r="C37" s="6" t="s">
        <v>20</v>
      </c>
      <c r="D37" s="56" t="s">
        <v>21</v>
      </c>
      <c r="E37" s="56" t="s">
        <v>115</v>
      </c>
      <c r="F37" s="57">
        <v>584</v>
      </c>
      <c r="G37" s="57">
        <v>578</v>
      </c>
      <c r="H37" s="57">
        <v>587</v>
      </c>
      <c r="I37" s="57">
        <v>590</v>
      </c>
      <c r="J37" s="57">
        <v>593</v>
      </c>
      <c r="K37" s="57">
        <v>590</v>
      </c>
      <c r="L37" s="57">
        <v>1500</v>
      </c>
      <c r="M37" s="8">
        <f t="shared" ref="M37" si="30">IF(D37="BUY",(K37-F37)*(L37),(F37-K37)*(L37))</f>
        <v>9000</v>
      </c>
      <c r="N37" s="9">
        <f t="shared" ref="N37" si="31">M37/(L37)/F37%</f>
        <v>1.0273972602739727</v>
      </c>
    </row>
    <row r="38" spans="1:14" ht="15.75">
      <c r="A38" s="56">
        <v>27</v>
      </c>
      <c r="B38" s="5">
        <v>42990</v>
      </c>
      <c r="C38" s="6" t="s">
        <v>20</v>
      </c>
      <c r="D38" s="56" t="s">
        <v>21</v>
      </c>
      <c r="E38" s="56" t="s">
        <v>198</v>
      </c>
      <c r="F38" s="57">
        <v>402</v>
      </c>
      <c r="G38" s="57">
        <v>399</v>
      </c>
      <c r="H38" s="57">
        <v>404</v>
      </c>
      <c r="I38" s="57">
        <v>406</v>
      </c>
      <c r="J38" s="57">
        <v>408</v>
      </c>
      <c r="K38" s="57">
        <v>408</v>
      </c>
      <c r="L38" s="57">
        <v>2000</v>
      </c>
      <c r="M38" s="8">
        <f t="shared" ref="M38:M39" si="32">IF(D38="BUY",(K38-F38)*(L38),(F38-K38)*(L38))</f>
        <v>12000</v>
      </c>
      <c r="N38" s="9">
        <f t="shared" ref="N38:N39" si="33">M38/(L38)/F38%</f>
        <v>1.4925373134328359</v>
      </c>
    </row>
    <row r="39" spans="1:14" ht="15.75">
      <c r="A39" s="56">
        <v>28</v>
      </c>
      <c r="B39" s="5">
        <v>42990</v>
      </c>
      <c r="C39" s="6" t="s">
        <v>20</v>
      </c>
      <c r="D39" s="56" t="s">
        <v>21</v>
      </c>
      <c r="E39" s="56" t="s">
        <v>46</v>
      </c>
      <c r="F39" s="57">
        <v>507</v>
      </c>
      <c r="G39" s="57">
        <v>503.5</v>
      </c>
      <c r="H39" s="57">
        <v>509</v>
      </c>
      <c r="I39" s="57">
        <v>511</v>
      </c>
      <c r="J39" s="57">
        <v>513</v>
      </c>
      <c r="K39" s="57">
        <v>511</v>
      </c>
      <c r="L39" s="57">
        <v>2000</v>
      </c>
      <c r="M39" s="8">
        <f t="shared" si="32"/>
        <v>8000</v>
      </c>
      <c r="N39" s="9">
        <f t="shared" si="33"/>
        <v>0.78895463510848118</v>
      </c>
    </row>
    <row r="40" spans="1:14" ht="15.75">
      <c r="A40" s="56">
        <v>29</v>
      </c>
      <c r="B40" s="5">
        <v>42990</v>
      </c>
      <c r="C40" s="6" t="s">
        <v>20</v>
      </c>
      <c r="D40" s="56" t="s">
        <v>21</v>
      </c>
      <c r="E40" s="56" t="s">
        <v>263</v>
      </c>
      <c r="F40" s="57">
        <v>674</v>
      </c>
      <c r="G40" s="57">
        <v>667</v>
      </c>
      <c r="H40" s="57">
        <v>678</v>
      </c>
      <c r="I40" s="57">
        <v>682</v>
      </c>
      <c r="J40" s="57">
        <v>686</v>
      </c>
      <c r="K40" s="57">
        <v>682</v>
      </c>
      <c r="L40" s="57">
        <v>1100</v>
      </c>
      <c r="M40" s="8">
        <f t="shared" ref="M40" si="34">IF(D40="BUY",(K40-F40)*(L40),(F40-K40)*(L40))</f>
        <v>8800</v>
      </c>
      <c r="N40" s="9">
        <f t="shared" ref="N40" si="35">M40/(L40)/F40%</f>
        <v>1.1869436201780414</v>
      </c>
    </row>
    <row r="41" spans="1:14" ht="15.75">
      <c r="A41" s="56">
        <v>30</v>
      </c>
      <c r="B41" s="5">
        <v>42990</v>
      </c>
      <c r="C41" s="6" t="s">
        <v>20</v>
      </c>
      <c r="D41" s="56" t="s">
        <v>21</v>
      </c>
      <c r="E41" s="56" t="s">
        <v>23</v>
      </c>
      <c r="F41" s="57">
        <v>546</v>
      </c>
      <c r="G41" s="57">
        <v>542</v>
      </c>
      <c r="H41" s="57">
        <v>548</v>
      </c>
      <c r="I41" s="57">
        <v>550</v>
      </c>
      <c r="J41" s="57">
        <v>552</v>
      </c>
      <c r="K41" s="57">
        <v>552</v>
      </c>
      <c r="L41" s="57">
        <v>2000</v>
      </c>
      <c r="M41" s="8">
        <f t="shared" ref="M41" si="36">IF(D41="BUY",(K41-F41)*(L41),(F41-K41)*(L41))</f>
        <v>12000</v>
      </c>
      <c r="N41" s="9">
        <f t="shared" ref="N41" si="37">M41/(L41)/F41%</f>
        <v>1.098901098901099</v>
      </c>
    </row>
    <row r="42" spans="1:14" ht="15.75">
      <c r="A42" s="56">
        <v>31</v>
      </c>
      <c r="B42" s="5">
        <v>42989</v>
      </c>
      <c r="C42" s="6" t="s">
        <v>20</v>
      </c>
      <c r="D42" s="56" t="s">
        <v>21</v>
      </c>
      <c r="E42" s="56" t="s">
        <v>96</v>
      </c>
      <c r="F42" s="57">
        <v>553</v>
      </c>
      <c r="G42" s="57">
        <v>550</v>
      </c>
      <c r="H42" s="57">
        <v>555</v>
      </c>
      <c r="I42" s="57">
        <v>557</v>
      </c>
      <c r="J42" s="57">
        <v>559</v>
      </c>
      <c r="K42" s="57">
        <v>559</v>
      </c>
      <c r="L42" s="57">
        <v>1500</v>
      </c>
      <c r="M42" s="8">
        <f t="shared" ref="M42" si="38">IF(D42="BUY",(K42-F42)*(L42),(F42-K42)*(L42))</f>
        <v>9000</v>
      </c>
      <c r="N42" s="9">
        <f t="shared" ref="N42" si="39">M42/(L42)/F42%</f>
        <v>1.0849909584086799</v>
      </c>
    </row>
    <row r="43" spans="1:14" ht="15.75">
      <c r="A43" s="56">
        <v>32</v>
      </c>
      <c r="B43" s="5">
        <v>42989</v>
      </c>
      <c r="C43" s="6" t="s">
        <v>20</v>
      </c>
      <c r="D43" s="56" t="s">
        <v>21</v>
      </c>
      <c r="E43" s="56" t="s">
        <v>261</v>
      </c>
      <c r="F43" s="57">
        <v>713</v>
      </c>
      <c r="G43" s="57">
        <v>708</v>
      </c>
      <c r="H43" s="57">
        <v>716</v>
      </c>
      <c r="I43" s="57">
        <v>719</v>
      </c>
      <c r="J43" s="57">
        <v>722</v>
      </c>
      <c r="K43" s="57">
        <v>722</v>
      </c>
      <c r="L43" s="57">
        <v>1100</v>
      </c>
      <c r="M43" s="8">
        <f t="shared" ref="M43" si="40">IF(D43="BUY",(K43-F43)*(L43),(F43-K43)*(L43))</f>
        <v>9900</v>
      </c>
      <c r="N43" s="9">
        <f t="shared" ref="N43" si="41">M43/(L43)/F43%</f>
        <v>1.2622720897615709</v>
      </c>
    </row>
    <row r="44" spans="1:14" ht="15.75">
      <c r="A44" s="56">
        <v>33</v>
      </c>
      <c r="B44" s="5">
        <v>42989</v>
      </c>
      <c r="C44" s="6" t="s">
        <v>20</v>
      </c>
      <c r="D44" s="56" t="s">
        <v>21</v>
      </c>
      <c r="E44" s="56" t="s">
        <v>260</v>
      </c>
      <c r="F44" s="57">
        <v>8077</v>
      </c>
      <c r="G44" s="57">
        <v>8030</v>
      </c>
      <c r="H44" s="57">
        <v>8104</v>
      </c>
      <c r="I44" s="57">
        <v>8130</v>
      </c>
      <c r="J44" s="57">
        <v>8155</v>
      </c>
      <c r="K44" s="57">
        <v>8155</v>
      </c>
      <c r="L44" s="57">
        <v>150</v>
      </c>
      <c r="M44" s="8">
        <f t="shared" ref="M44" si="42">IF(D44="BUY",(K44-F44)*(L44),(F44-K44)*(L44))</f>
        <v>11700</v>
      </c>
      <c r="N44" s="9">
        <f t="shared" ref="N44" si="43">M44/(L44)/F44%</f>
        <v>0.96570508852296655</v>
      </c>
    </row>
    <row r="45" spans="1:14" ht="15.75">
      <c r="A45" s="56">
        <v>34</v>
      </c>
      <c r="B45" s="5">
        <v>42986</v>
      </c>
      <c r="C45" s="6" t="s">
        <v>20</v>
      </c>
      <c r="D45" s="56" t="s">
        <v>47</v>
      </c>
      <c r="E45" s="56" t="s">
        <v>259</v>
      </c>
      <c r="F45" s="57">
        <v>77.849999999999994</v>
      </c>
      <c r="G45" s="57">
        <v>78.8</v>
      </c>
      <c r="H45" s="57">
        <v>77.3</v>
      </c>
      <c r="I45" s="57">
        <v>76.8</v>
      </c>
      <c r="J45" s="57">
        <v>76.3</v>
      </c>
      <c r="K45" s="57">
        <v>76.3</v>
      </c>
      <c r="L45" s="57">
        <v>7000</v>
      </c>
      <c r="M45" s="8">
        <f t="shared" ref="M45" si="44">IF(D45="BUY",(K45-F45)*(L45),(F45-K45)*(L45))</f>
        <v>10849.99999999998</v>
      </c>
      <c r="N45" s="9">
        <f t="shared" ref="N45" si="45">M45/(L45)/F45%</f>
        <v>1.9910083493898487</v>
      </c>
    </row>
    <row r="46" spans="1:14" ht="15.75">
      <c r="A46" s="56">
        <v>35</v>
      </c>
      <c r="B46" s="5">
        <v>42986</v>
      </c>
      <c r="C46" s="6" t="s">
        <v>20</v>
      </c>
      <c r="D46" s="56" t="s">
        <v>21</v>
      </c>
      <c r="E46" s="56" t="s">
        <v>256</v>
      </c>
      <c r="F46" s="57">
        <v>7965</v>
      </c>
      <c r="G46" s="57">
        <v>7925</v>
      </c>
      <c r="H46" s="57">
        <v>7990</v>
      </c>
      <c r="I46" s="57">
        <v>8015</v>
      </c>
      <c r="J46" s="57">
        <v>8040</v>
      </c>
      <c r="K46" s="57">
        <v>7990</v>
      </c>
      <c r="L46" s="57">
        <v>150</v>
      </c>
      <c r="M46" s="8">
        <f t="shared" ref="M46" si="46">IF(D46="BUY",(K46-F46)*(L46),(F46-K46)*(L46))</f>
        <v>3750</v>
      </c>
      <c r="N46" s="9">
        <f t="shared" ref="N46" si="47">M46/(L46)/F46%</f>
        <v>0.31387319522912743</v>
      </c>
    </row>
    <row r="47" spans="1:14" ht="15.75">
      <c r="A47" s="56">
        <v>36</v>
      </c>
      <c r="B47" s="5">
        <v>42986</v>
      </c>
      <c r="C47" s="6" t="s">
        <v>20</v>
      </c>
      <c r="D47" s="56" t="s">
        <v>47</v>
      </c>
      <c r="E47" s="56" t="s">
        <v>258</v>
      </c>
      <c r="F47" s="57">
        <v>333</v>
      </c>
      <c r="G47" s="57">
        <v>335</v>
      </c>
      <c r="H47" s="57">
        <v>332</v>
      </c>
      <c r="I47" s="57">
        <v>331</v>
      </c>
      <c r="J47" s="57">
        <v>330</v>
      </c>
      <c r="K47" s="57">
        <v>330</v>
      </c>
      <c r="L47" s="57">
        <v>3084</v>
      </c>
      <c r="M47" s="8">
        <f t="shared" ref="M47" si="48">IF(D47="BUY",(K47-F47)*(L47),(F47-K47)*(L47))</f>
        <v>9252</v>
      </c>
      <c r="N47" s="9">
        <f t="shared" ref="N47" si="49">M47/(L47)/F47%</f>
        <v>0.90090090090090091</v>
      </c>
    </row>
    <row r="48" spans="1:14" ht="15.75">
      <c r="A48" s="56">
        <v>37</v>
      </c>
      <c r="B48" s="5">
        <v>42985</v>
      </c>
      <c r="C48" s="6" t="s">
        <v>20</v>
      </c>
      <c r="D48" s="56" t="s">
        <v>21</v>
      </c>
      <c r="E48" s="56" t="s">
        <v>67</v>
      </c>
      <c r="F48" s="57">
        <v>248</v>
      </c>
      <c r="G48" s="57">
        <v>246</v>
      </c>
      <c r="H48" s="57">
        <v>249</v>
      </c>
      <c r="I48" s="57">
        <v>250</v>
      </c>
      <c r="J48" s="57">
        <v>251</v>
      </c>
      <c r="K48" s="57">
        <v>251</v>
      </c>
      <c r="L48" s="57">
        <v>3500</v>
      </c>
      <c r="M48" s="8">
        <f t="shared" ref="M48" si="50">IF(D48="BUY",(K48-F48)*(L48),(F48-K48)*(L48))</f>
        <v>10500</v>
      </c>
      <c r="N48" s="9">
        <f t="shared" ref="N48" si="51">M48/(L48)/F48%</f>
        <v>1.2096774193548387</v>
      </c>
    </row>
    <row r="49" spans="1:15" ht="15.75">
      <c r="A49" s="56">
        <v>38</v>
      </c>
      <c r="B49" s="5">
        <v>42985</v>
      </c>
      <c r="C49" s="6" t="s">
        <v>20</v>
      </c>
      <c r="D49" s="56" t="s">
        <v>21</v>
      </c>
      <c r="E49" s="56" t="s">
        <v>83</v>
      </c>
      <c r="F49" s="57">
        <v>140</v>
      </c>
      <c r="G49" s="57">
        <v>138.5</v>
      </c>
      <c r="H49" s="57">
        <v>141</v>
      </c>
      <c r="I49" s="57">
        <v>142</v>
      </c>
      <c r="J49" s="57">
        <v>143</v>
      </c>
      <c r="K49" s="57">
        <v>141</v>
      </c>
      <c r="L49" s="57">
        <v>3500</v>
      </c>
      <c r="M49" s="8">
        <f t="shared" ref="M49" si="52">IF(D49="BUY",(K49-F49)*(L49),(F49-K49)*(L49))</f>
        <v>3500</v>
      </c>
      <c r="N49" s="9">
        <f t="shared" ref="N49" si="53">M49/(L49)/F49%</f>
        <v>0.7142857142857143</v>
      </c>
    </row>
    <row r="50" spans="1:15" ht="15.75">
      <c r="A50" s="56">
        <v>39</v>
      </c>
      <c r="B50" s="5">
        <v>42984</v>
      </c>
      <c r="C50" s="6" t="s">
        <v>20</v>
      </c>
      <c r="D50" s="56" t="s">
        <v>21</v>
      </c>
      <c r="E50" s="56" t="s">
        <v>256</v>
      </c>
      <c r="F50" s="57">
        <v>7890</v>
      </c>
      <c r="G50" s="57">
        <v>7848</v>
      </c>
      <c r="H50" s="57">
        <v>7915</v>
      </c>
      <c r="I50" s="57">
        <v>7940</v>
      </c>
      <c r="J50" s="57">
        <v>7965</v>
      </c>
      <c r="K50" s="57">
        <v>7915</v>
      </c>
      <c r="L50" s="57">
        <v>150</v>
      </c>
      <c r="M50" s="8">
        <f t="shared" ref="M50" si="54">IF(D50="BUY",(K50-F50)*(L50),(F50-K50)*(L50))</f>
        <v>3750</v>
      </c>
      <c r="N50" s="9">
        <f t="shared" ref="N50" si="55">M50/(L50)/F50%</f>
        <v>0.3168567807351077</v>
      </c>
    </row>
    <row r="51" spans="1:15" ht="15.75">
      <c r="A51" s="56">
        <v>40</v>
      </c>
      <c r="B51" s="5">
        <v>42984</v>
      </c>
      <c r="C51" s="6" t="s">
        <v>20</v>
      </c>
      <c r="D51" s="56" t="s">
        <v>21</v>
      </c>
      <c r="E51" s="56" t="s">
        <v>235</v>
      </c>
      <c r="F51" s="57">
        <v>208</v>
      </c>
      <c r="G51" s="57">
        <v>206.5</v>
      </c>
      <c r="H51" s="57">
        <v>209</v>
      </c>
      <c r="I51" s="57">
        <v>210</v>
      </c>
      <c r="J51" s="57">
        <v>211</v>
      </c>
      <c r="K51" s="57">
        <v>209</v>
      </c>
      <c r="L51" s="57">
        <v>4500</v>
      </c>
      <c r="M51" s="8">
        <f t="shared" ref="M51" si="56">IF(D51="BUY",(K51-F51)*(L51),(F51-K51)*(L51))</f>
        <v>4500</v>
      </c>
      <c r="N51" s="9">
        <f t="shared" ref="N51" si="57">M51/(L51)/F51%</f>
        <v>0.48076923076923073</v>
      </c>
    </row>
    <row r="52" spans="1:15" ht="15.75">
      <c r="A52" s="56">
        <v>41</v>
      </c>
      <c r="B52" s="5">
        <v>42984</v>
      </c>
      <c r="C52" s="6" t="s">
        <v>20</v>
      </c>
      <c r="D52" s="56" t="s">
        <v>21</v>
      </c>
      <c r="E52" s="56" t="s">
        <v>84</v>
      </c>
      <c r="F52" s="57">
        <v>437</v>
      </c>
      <c r="G52" s="57">
        <v>433</v>
      </c>
      <c r="H52" s="57">
        <v>439.5</v>
      </c>
      <c r="I52" s="57">
        <v>442</v>
      </c>
      <c r="J52" s="57">
        <v>444.5</v>
      </c>
      <c r="K52" s="57">
        <v>433</v>
      </c>
      <c r="L52" s="57">
        <v>1500</v>
      </c>
      <c r="M52" s="8">
        <f t="shared" ref="M52:M53" si="58">IF(D52="BUY",(K52-F52)*(L52),(F52-K52)*(L52))</f>
        <v>-6000</v>
      </c>
      <c r="N52" s="9">
        <f t="shared" ref="N52:N53" si="59">M52/(L52)/F52%</f>
        <v>-0.91533180778032031</v>
      </c>
    </row>
    <row r="53" spans="1:15" ht="15.75">
      <c r="A53" s="56">
        <v>42</v>
      </c>
      <c r="B53" s="5">
        <v>42984</v>
      </c>
      <c r="C53" s="6" t="s">
        <v>20</v>
      </c>
      <c r="D53" s="56" t="s">
        <v>21</v>
      </c>
      <c r="E53" s="56" t="s">
        <v>254</v>
      </c>
      <c r="F53" s="57">
        <v>1645</v>
      </c>
      <c r="G53" s="57">
        <v>1630</v>
      </c>
      <c r="H53" s="57">
        <v>1652</v>
      </c>
      <c r="I53" s="57">
        <v>1660</v>
      </c>
      <c r="J53" s="57">
        <v>1668</v>
      </c>
      <c r="K53" s="56">
        <v>1652</v>
      </c>
      <c r="L53" s="57">
        <v>500</v>
      </c>
      <c r="M53" s="8">
        <f t="shared" si="58"/>
        <v>3500</v>
      </c>
      <c r="N53" s="9">
        <f t="shared" si="59"/>
        <v>0.42553191489361702</v>
      </c>
    </row>
    <row r="54" spans="1:15" ht="15.75">
      <c r="A54" s="56">
        <v>43</v>
      </c>
      <c r="B54" s="5">
        <v>42983</v>
      </c>
      <c r="C54" s="6" t="s">
        <v>20</v>
      </c>
      <c r="D54" s="56" t="s">
        <v>21</v>
      </c>
      <c r="E54" s="56" t="s">
        <v>96</v>
      </c>
      <c r="F54" s="57">
        <v>535</v>
      </c>
      <c r="G54" s="57">
        <v>530</v>
      </c>
      <c r="H54" s="57">
        <v>537.5</v>
      </c>
      <c r="I54" s="57">
        <v>540</v>
      </c>
      <c r="J54" s="57">
        <v>542.5</v>
      </c>
      <c r="K54" s="57">
        <v>542.5</v>
      </c>
      <c r="L54" s="57">
        <v>1500</v>
      </c>
      <c r="M54" s="8">
        <f t="shared" ref="M54" si="60">IF(D54="BUY",(K54-F54)*(L54),(F54-K54)*(L54))</f>
        <v>11250</v>
      </c>
      <c r="N54" s="9">
        <f t="shared" ref="N54" si="61">M54/(L54)/F54%</f>
        <v>1.4018691588785048</v>
      </c>
    </row>
    <row r="55" spans="1:15" ht="15.75">
      <c r="A55" s="56">
        <v>44</v>
      </c>
      <c r="B55" s="5">
        <v>42983</v>
      </c>
      <c r="C55" s="6" t="s">
        <v>20</v>
      </c>
      <c r="D55" s="56" t="s">
        <v>21</v>
      </c>
      <c r="E55" s="56" t="s">
        <v>96</v>
      </c>
      <c r="F55" s="57">
        <v>531</v>
      </c>
      <c r="G55" s="57">
        <v>533.5</v>
      </c>
      <c r="H55" s="57">
        <v>527</v>
      </c>
      <c r="I55" s="57">
        <v>536</v>
      </c>
      <c r="J55" s="57">
        <v>538.5</v>
      </c>
      <c r="K55" s="57">
        <v>540</v>
      </c>
      <c r="L55" s="57">
        <v>1500</v>
      </c>
      <c r="M55" s="8">
        <f t="shared" ref="M55:M57" si="62">IF(D55="BUY",(K55-F55)*(L55),(F55-K55)*(L55))</f>
        <v>13500</v>
      </c>
      <c r="N55" s="9">
        <f t="shared" ref="N55:N57" si="63">M55/(L55)/F55%</f>
        <v>1.6949152542372883</v>
      </c>
    </row>
    <row r="56" spans="1:15" ht="15.75">
      <c r="A56" s="56">
        <v>45</v>
      </c>
      <c r="B56" s="5">
        <v>42983</v>
      </c>
      <c r="C56" s="6" t="s">
        <v>20</v>
      </c>
      <c r="D56" s="56" t="s">
        <v>21</v>
      </c>
      <c r="E56" s="56" t="s">
        <v>254</v>
      </c>
      <c r="F56" s="57">
        <v>1633</v>
      </c>
      <c r="G56" s="57">
        <v>1620</v>
      </c>
      <c r="H56" s="57">
        <v>1640</v>
      </c>
      <c r="I56" s="57">
        <v>1647</v>
      </c>
      <c r="J56" s="57">
        <v>1655</v>
      </c>
      <c r="K56" s="56">
        <v>1655</v>
      </c>
      <c r="L56" s="57">
        <v>500</v>
      </c>
      <c r="M56" s="8">
        <f t="shared" si="62"/>
        <v>11000</v>
      </c>
      <c r="N56" s="9">
        <f t="shared" si="63"/>
        <v>1.3472137170851195</v>
      </c>
      <c r="O56" s="64"/>
    </row>
    <row r="57" spans="1:15" ht="15.75">
      <c r="A57" s="56">
        <v>46</v>
      </c>
      <c r="B57" s="5">
        <v>42982</v>
      </c>
      <c r="C57" s="6" t="s">
        <v>20</v>
      </c>
      <c r="D57" s="56" t="s">
        <v>21</v>
      </c>
      <c r="E57" s="56" t="s">
        <v>253</v>
      </c>
      <c r="F57" s="57">
        <v>807</v>
      </c>
      <c r="G57" s="57">
        <v>799</v>
      </c>
      <c r="H57" s="57">
        <v>813</v>
      </c>
      <c r="I57" s="57">
        <v>817</v>
      </c>
      <c r="J57" s="57">
        <v>820</v>
      </c>
      <c r="K57" s="57">
        <v>813</v>
      </c>
      <c r="L57" s="57">
        <v>1000</v>
      </c>
      <c r="M57" s="8">
        <f t="shared" si="62"/>
        <v>6000</v>
      </c>
      <c r="N57" s="9">
        <f t="shared" si="63"/>
        <v>0.74349442379182151</v>
      </c>
    </row>
    <row r="58" spans="1:15" ht="15.75">
      <c r="A58" s="56">
        <v>47</v>
      </c>
      <c r="B58" s="5">
        <v>42982</v>
      </c>
      <c r="C58" s="6" t="s">
        <v>20</v>
      </c>
      <c r="D58" s="56" t="s">
        <v>21</v>
      </c>
      <c r="E58" s="56" t="s">
        <v>253</v>
      </c>
      <c r="F58" s="57">
        <v>792</v>
      </c>
      <c r="G58" s="57">
        <v>785</v>
      </c>
      <c r="H58" s="57">
        <v>796</v>
      </c>
      <c r="I58" s="57">
        <v>800</v>
      </c>
      <c r="J58" s="57">
        <v>804</v>
      </c>
      <c r="K58" s="57">
        <v>804</v>
      </c>
      <c r="L58" s="57">
        <v>1000</v>
      </c>
      <c r="M58" s="8">
        <f t="shared" ref="M58" si="64">IF(D58="BUY",(K58-F58)*(L58),(F58-K58)*(L58))</f>
        <v>12000</v>
      </c>
      <c r="N58" s="9">
        <f t="shared" ref="N58" si="65">M58/(L58)/F58%</f>
        <v>1.5151515151515151</v>
      </c>
    </row>
    <row r="59" spans="1:15" ht="15.75">
      <c r="A59" s="56">
        <v>48</v>
      </c>
      <c r="B59" s="5">
        <v>42982</v>
      </c>
      <c r="C59" s="6" t="s">
        <v>20</v>
      </c>
      <c r="D59" s="56" t="s">
        <v>252</v>
      </c>
      <c r="E59" s="56" t="s">
        <v>66</v>
      </c>
      <c r="F59" s="57">
        <v>121</v>
      </c>
      <c r="G59" s="57">
        <v>122</v>
      </c>
      <c r="H59" s="57">
        <v>120.5</v>
      </c>
      <c r="I59" s="57">
        <v>120</v>
      </c>
      <c r="J59" s="57">
        <v>119.5</v>
      </c>
      <c r="K59" s="57">
        <v>122</v>
      </c>
      <c r="L59" s="57">
        <v>6000</v>
      </c>
      <c r="M59" s="8">
        <f t="shared" ref="M59:M60" si="66">IF(D59="BUY",(K59-F59)*(L59),(F59-K59)*(L59))</f>
        <v>-6000</v>
      </c>
      <c r="N59" s="9">
        <f t="shared" ref="N59" si="67">M59/(L59)/F59%</f>
        <v>-0.82644628099173556</v>
      </c>
    </row>
    <row r="60" spans="1:15" ht="15.75">
      <c r="A60" s="56">
        <v>49</v>
      </c>
      <c r="B60" s="5">
        <v>42982</v>
      </c>
      <c r="C60" s="6" t="s">
        <v>20</v>
      </c>
      <c r="D60" s="56" t="s">
        <v>21</v>
      </c>
      <c r="E60" s="56" t="s">
        <v>96</v>
      </c>
      <c r="F60" s="57">
        <v>522</v>
      </c>
      <c r="G60" s="57">
        <v>516</v>
      </c>
      <c r="H60" s="57">
        <v>525</v>
      </c>
      <c r="I60" s="57">
        <v>528</v>
      </c>
      <c r="J60" s="57">
        <v>531</v>
      </c>
      <c r="K60" s="57">
        <v>525</v>
      </c>
      <c r="L60" s="57">
        <v>1500</v>
      </c>
      <c r="M60" s="8">
        <f t="shared" si="66"/>
        <v>4500</v>
      </c>
      <c r="N60" s="9">
        <f t="shared" ref="N60" si="68">M60/(L60)/F60%</f>
        <v>0.57471264367816099</v>
      </c>
    </row>
    <row r="61" spans="1:15" ht="15.75">
      <c r="A61" s="56">
        <v>50</v>
      </c>
      <c r="B61" s="5">
        <v>42982</v>
      </c>
      <c r="C61" s="6" t="s">
        <v>20</v>
      </c>
      <c r="D61" s="56" t="s">
        <v>21</v>
      </c>
      <c r="E61" s="56" t="s">
        <v>251</v>
      </c>
      <c r="F61" s="57">
        <v>1260</v>
      </c>
      <c r="G61" s="57">
        <v>1252</v>
      </c>
      <c r="H61" s="57">
        <v>1265</v>
      </c>
      <c r="I61" s="57">
        <v>1270</v>
      </c>
      <c r="J61" s="57">
        <v>1275</v>
      </c>
      <c r="K61" s="57">
        <v>1252</v>
      </c>
      <c r="L61" s="57">
        <v>800</v>
      </c>
      <c r="M61" s="8">
        <f t="shared" ref="M61" si="69">IF(D61="BUY",(K61-F61)*(L61),(F61-K61)*(L61))</f>
        <v>-6400</v>
      </c>
      <c r="N61" s="9">
        <f t="shared" ref="N61" si="70">M61/(L61)/F61%</f>
        <v>-0.63492063492063489</v>
      </c>
    </row>
    <row r="62" spans="1:15" ht="15.75">
      <c r="A62" s="56">
        <v>51</v>
      </c>
      <c r="B62" s="5">
        <v>42979</v>
      </c>
      <c r="C62" s="6" t="s">
        <v>20</v>
      </c>
      <c r="D62" s="56" t="s">
        <v>21</v>
      </c>
      <c r="E62" s="56" t="s">
        <v>92</v>
      </c>
      <c r="F62" s="57">
        <v>65</v>
      </c>
      <c r="G62" s="57">
        <v>64</v>
      </c>
      <c r="H62" s="57">
        <v>65.5</v>
      </c>
      <c r="I62" s="57">
        <v>66</v>
      </c>
      <c r="J62" s="57">
        <v>66.5</v>
      </c>
      <c r="K62" s="57">
        <v>65.5</v>
      </c>
      <c r="L62" s="57">
        <v>8000</v>
      </c>
      <c r="M62" s="8">
        <f t="shared" ref="M62" si="71">IF(D62="BUY",(K62-F62)*(L62),(F62-K62)*(L62))</f>
        <v>4000</v>
      </c>
      <c r="N62" s="9">
        <f t="shared" ref="N62" si="72">M62/(L62)/F62%</f>
        <v>0.76923076923076916</v>
      </c>
    </row>
    <row r="63" spans="1:15" ht="15.75">
      <c r="A63" s="56">
        <v>52</v>
      </c>
      <c r="B63" s="5">
        <v>42979</v>
      </c>
      <c r="C63" s="6" t="s">
        <v>20</v>
      </c>
      <c r="D63" s="56" t="s">
        <v>21</v>
      </c>
      <c r="E63" s="56" t="s">
        <v>61</v>
      </c>
      <c r="F63" s="57">
        <v>140</v>
      </c>
      <c r="G63" s="57">
        <v>138.5</v>
      </c>
      <c r="H63" s="57">
        <v>141</v>
      </c>
      <c r="I63" s="57">
        <v>142</v>
      </c>
      <c r="J63" s="57">
        <v>143</v>
      </c>
      <c r="K63" s="56">
        <v>143</v>
      </c>
      <c r="L63" s="57">
        <v>4500</v>
      </c>
      <c r="M63" s="8">
        <f t="shared" ref="M63:M64" si="73">IF(D63="BUY",(K63-F63)*(L63),(F63-K63)*(L63))</f>
        <v>13500</v>
      </c>
      <c r="N63" s="9">
        <f>M63/(L63)/F63%</f>
        <v>2.1428571428571428</v>
      </c>
    </row>
    <row r="64" spans="1:15" ht="15.75">
      <c r="A64" s="56">
        <v>53</v>
      </c>
      <c r="B64" s="5">
        <v>42979</v>
      </c>
      <c r="C64" s="6" t="s">
        <v>20</v>
      </c>
      <c r="D64" s="56" t="s">
        <v>21</v>
      </c>
      <c r="E64" s="56" t="s">
        <v>92</v>
      </c>
      <c r="F64" s="57">
        <v>63.65</v>
      </c>
      <c r="G64" s="57">
        <v>62.6</v>
      </c>
      <c r="H64" s="57">
        <v>64.2</v>
      </c>
      <c r="I64" s="57">
        <v>64.599999999999994</v>
      </c>
      <c r="J64" s="57">
        <v>65.2</v>
      </c>
      <c r="K64" s="57">
        <v>65.2</v>
      </c>
      <c r="L64" s="57">
        <v>8000</v>
      </c>
      <c r="M64" s="8">
        <f t="shared" si="73"/>
        <v>12400.000000000035</v>
      </c>
      <c r="N64" s="9">
        <f t="shared" ref="N64" si="74">M64/(L64)/F64%</f>
        <v>2.435192458758844</v>
      </c>
    </row>
    <row r="65" spans="1:14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</row>
    <row r="66" spans="1:14" ht="15.75">
      <c r="A66" s="10" t="s">
        <v>24</v>
      </c>
      <c r="B66" s="11"/>
      <c r="C66" s="12"/>
      <c r="D66" s="13"/>
      <c r="E66" s="14"/>
      <c r="F66" s="14"/>
      <c r="G66" s="15"/>
      <c r="H66" s="14"/>
      <c r="I66" s="14"/>
      <c r="J66" s="14"/>
      <c r="K66" s="16"/>
      <c r="L66" s="17"/>
      <c r="M66" s="1"/>
      <c r="N66" s="18"/>
    </row>
    <row r="67" spans="1:14" ht="15.75">
      <c r="A67" s="10" t="s">
        <v>25</v>
      </c>
      <c r="B67" s="19"/>
      <c r="C67" s="12"/>
      <c r="D67" s="13"/>
      <c r="E67" s="14"/>
      <c r="F67" s="14"/>
      <c r="G67" s="15"/>
      <c r="H67" s="14"/>
      <c r="I67" s="14"/>
      <c r="J67" s="14"/>
      <c r="K67" s="16"/>
      <c r="L67" s="17"/>
      <c r="M67" s="1"/>
      <c r="N67" s="1"/>
    </row>
    <row r="68" spans="1:14" ht="15.75">
      <c r="A68" s="10" t="s">
        <v>25</v>
      </c>
      <c r="B68" s="19"/>
      <c r="C68" s="20"/>
      <c r="D68" s="21"/>
      <c r="E68" s="22"/>
      <c r="F68" s="22"/>
      <c r="G68" s="23"/>
      <c r="H68" s="22"/>
      <c r="I68" s="22"/>
      <c r="J68" s="22"/>
      <c r="K68" s="22"/>
      <c r="L68" s="17"/>
      <c r="M68" s="17"/>
      <c r="N68" s="17"/>
    </row>
    <row r="69" spans="1:14" ht="16.5" thickBot="1">
      <c r="A69" s="20"/>
      <c r="B69" s="19"/>
      <c r="C69" s="22"/>
      <c r="D69" s="22"/>
      <c r="E69" s="22"/>
      <c r="F69" s="24"/>
      <c r="G69" s="25"/>
      <c r="H69" s="26" t="s">
        <v>26</v>
      </c>
      <c r="I69" s="26"/>
      <c r="J69" s="27"/>
      <c r="K69" s="27"/>
      <c r="L69" s="17"/>
      <c r="M69" s="17"/>
      <c r="N69" s="17"/>
    </row>
    <row r="70" spans="1:14" ht="15.75">
      <c r="A70" s="20"/>
      <c r="B70" s="19"/>
      <c r="C70" s="68" t="s">
        <v>27</v>
      </c>
      <c r="D70" s="68"/>
      <c r="E70" s="28">
        <v>53</v>
      </c>
      <c r="F70" s="29">
        <f>F71+F72+F73+F74+F75+F76</f>
        <v>100</v>
      </c>
      <c r="G70" s="22">
        <v>53</v>
      </c>
      <c r="H70" s="30">
        <f>G71/G70%</f>
        <v>88.679245283018858</v>
      </c>
      <c r="I70" s="30"/>
      <c r="J70" s="30"/>
      <c r="K70" s="31"/>
      <c r="L70" s="17"/>
      <c r="M70" s="1"/>
      <c r="N70" s="1"/>
    </row>
    <row r="71" spans="1:14" ht="15.75">
      <c r="A71" s="20"/>
      <c r="B71" s="19"/>
      <c r="C71" s="65" t="s">
        <v>28</v>
      </c>
      <c r="D71" s="65"/>
      <c r="E71" s="32">
        <v>47</v>
      </c>
      <c r="F71" s="33">
        <f>(E71/E70)*100</f>
        <v>88.679245283018872</v>
      </c>
      <c r="G71" s="22">
        <v>47</v>
      </c>
      <c r="H71" s="27"/>
      <c r="I71" s="27"/>
      <c r="J71" s="22"/>
      <c r="K71" s="27"/>
      <c r="L71" s="1"/>
      <c r="M71" s="22" t="s">
        <v>29</v>
      </c>
      <c r="N71" s="22"/>
    </row>
    <row r="72" spans="1:14" ht="15.75">
      <c r="A72" s="34"/>
      <c r="B72" s="19"/>
      <c r="C72" s="65" t="s">
        <v>30</v>
      </c>
      <c r="D72" s="65"/>
      <c r="E72" s="32">
        <v>0</v>
      </c>
      <c r="F72" s="33">
        <f>(E72/E70)*100</f>
        <v>0</v>
      </c>
      <c r="G72" s="35"/>
      <c r="H72" s="22"/>
      <c r="I72" s="22"/>
      <c r="J72" s="22"/>
      <c r="K72" s="27"/>
      <c r="L72" s="17"/>
      <c r="M72" s="20"/>
      <c r="N72" s="20"/>
    </row>
    <row r="73" spans="1:14" ht="15.75">
      <c r="A73" s="34"/>
      <c r="B73" s="19"/>
      <c r="C73" s="65" t="s">
        <v>31</v>
      </c>
      <c r="D73" s="65"/>
      <c r="E73" s="32">
        <v>0</v>
      </c>
      <c r="F73" s="33">
        <f>(E73/E70)*100</f>
        <v>0</v>
      </c>
      <c r="G73" s="35"/>
      <c r="H73" s="22"/>
      <c r="I73" s="22"/>
      <c r="J73" s="22"/>
      <c r="K73" s="27"/>
      <c r="L73" s="17"/>
      <c r="M73" s="17"/>
      <c r="N73" s="17"/>
    </row>
    <row r="74" spans="1:14" ht="15.75">
      <c r="A74" s="34"/>
      <c r="B74" s="19"/>
      <c r="C74" s="65" t="s">
        <v>32</v>
      </c>
      <c r="D74" s="65"/>
      <c r="E74" s="32">
        <v>6</v>
      </c>
      <c r="F74" s="33">
        <f>(E74/E70)*100</f>
        <v>11.320754716981133</v>
      </c>
      <c r="G74" s="35"/>
      <c r="H74" s="22" t="s">
        <v>33</v>
      </c>
      <c r="I74" s="22"/>
      <c r="J74" s="27"/>
      <c r="K74" s="27"/>
      <c r="L74" s="17"/>
      <c r="M74" s="17"/>
      <c r="N74" s="17"/>
    </row>
    <row r="75" spans="1:14" ht="15.75">
      <c r="A75" s="34"/>
      <c r="B75" s="19"/>
      <c r="C75" s="65" t="s">
        <v>34</v>
      </c>
      <c r="D75" s="65"/>
      <c r="E75" s="32">
        <v>0</v>
      </c>
      <c r="F75" s="33">
        <f>(E75/E70)*100</f>
        <v>0</v>
      </c>
      <c r="G75" s="35"/>
      <c r="H75" s="22"/>
      <c r="I75" s="22"/>
      <c r="J75" s="27"/>
      <c r="K75" s="27"/>
      <c r="L75" s="17"/>
      <c r="M75" s="17"/>
      <c r="N75" s="17"/>
    </row>
    <row r="76" spans="1:14" ht="15.75" customHeight="1" thickBot="1">
      <c r="A76" s="34"/>
      <c r="B76" s="19"/>
      <c r="C76" s="66" t="s">
        <v>35</v>
      </c>
      <c r="D76" s="66"/>
      <c r="E76" s="36"/>
      <c r="F76" s="37">
        <f>(E76/E70)*100</f>
        <v>0</v>
      </c>
      <c r="G76" s="35"/>
      <c r="H76" s="22"/>
      <c r="I76" s="22"/>
      <c r="J76" s="31"/>
      <c r="K76" s="31"/>
      <c r="L76" s="1"/>
      <c r="M76" s="17"/>
      <c r="N76" s="17"/>
    </row>
    <row r="77" spans="1:14" ht="15.75">
      <c r="A77" s="39" t="s">
        <v>36</v>
      </c>
      <c r="B77" s="11"/>
      <c r="C77" s="12"/>
      <c r="D77" s="12"/>
      <c r="E77" s="14"/>
      <c r="F77" s="14"/>
      <c r="G77" s="15"/>
      <c r="H77" s="40"/>
      <c r="I77" s="40"/>
      <c r="J77" s="40"/>
      <c r="K77" s="14"/>
      <c r="L77" s="17"/>
      <c r="M77" s="38"/>
      <c r="N77" s="38"/>
    </row>
    <row r="78" spans="1:14" ht="15.75">
      <c r="A78" s="13" t="s">
        <v>37</v>
      </c>
      <c r="B78" s="11"/>
      <c r="C78" s="41"/>
      <c r="D78" s="42"/>
      <c r="E78" s="12"/>
      <c r="F78" s="40"/>
      <c r="G78" s="15"/>
      <c r="H78" s="40"/>
      <c r="I78" s="40"/>
      <c r="J78" s="40"/>
      <c r="K78" s="14"/>
      <c r="L78" s="17"/>
      <c r="M78" s="20"/>
      <c r="N78" s="20"/>
    </row>
    <row r="79" spans="1:14" ht="15.75">
      <c r="A79" s="13" t="s">
        <v>38</v>
      </c>
      <c r="B79" s="11"/>
      <c r="C79" s="12"/>
      <c r="D79" s="42"/>
      <c r="E79" s="12"/>
      <c r="F79" s="40"/>
      <c r="G79" s="15"/>
      <c r="H79" s="43"/>
      <c r="I79" s="43"/>
      <c r="J79" s="43"/>
      <c r="K79" s="14"/>
      <c r="L79" s="17"/>
      <c r="M79" s="17"/>
      <c r="N79" s="17"/>
    </row>
    <row r="80" spans="1:14" ht="15.75">
      <c r="A80" s="13" t="s">
        <v>39</v>
      </c>
      <c r="B80" s="41"/>
      <c r="C80" s="12"/>
      <c r="D80" s="42"/>
      <c r="E80" s="12"/>
      <c r="F80" s="40"/>
      <c r="G80" s="44"/>
      <c r="H80" s="43"/>
      <c r="I80" s="43"/>
      <c r="J80" s="43"/>
      <c r="K80" s="14"/>
      <c r="L80" s="17"/>
      <c r="M80" s="17"/>
      <c r="N80" s="17"/>
    </row>
    <row r="81" spans="1:14" ht="15.75">
      <c r="A81" s="13" t="s">
        <v>40</v>
      </c>
      <c r="B81" s="34"/>
      <c r="C81" s="12"/>
      <c r="D81" s="45"/>
      <c r="E81" s="40"/>
      <c r="F81" s="40"/>
      <c r="G81" s="44"/>
      <c r="H81" s="43"/>
      <c r="I81" s="43"/>
      <c r="J81" s="43"/>
      <c r="K81" s="40"/>
      <c r="L81" s="17"/>
      <c r="M81" s="17"/>
      <c r="N81" s="17"/>
    </row>
    <row r="82" spans="1:14" s="1" customFormat="1" ht="15" customHeight="1"/>
    <row r="83" spans="1:14" ht="15" customHeight="1">
      <c r="A83" s="81" t="s">
        <v>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</row>
    <row r="84" spans="1:14" ht="15" customHeight="1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</row>
    <row r="85" spans="1:14" ht="15" customHeight="1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</row>
    <row r="86" spans="1:14" ht="15" customHeight="1">
      <c r="A86" s="82" t="s">
        <v>1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</row>
    <row r="87" spans="1:14" ht="15" customHeight="1">
      <c r="A87" s="82" t="s">
        <v>2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</row>
    <row r="88" spans="1:14" ht="16.5" thickBot="1">
      <c r="A88" s="78" t="s">
        <v>3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</row>
    <row r="89" spans="1:14" ht="15.75">
      <c r="A89" s="72" t="s">
        <v>4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1:14" ht="15.75">
      <c r="A90" s="72" t="s">
        <v>5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</row>
    <row r="91" spans="1:14" ht="13.9" customHeight="1">
      <c r="A91" s="73" t="s">
        <v>6</v>
      </c>
      <c r="B91" s="67" t="s">
        <v>7</v>
      </c>
      <c r="C91" s="67" t="s">
        <v>8</v>
      </c>
      <c r="D91" s="73" t="s">
        <v>9</v>
      </c>
      <c r="E91" s="73" t="s">
        <v>10</v>
      </c>
      <c r="F91" s="67" t="s">
        <v>11</v>
      </c>
      <c r="G91" s="67" t="s">
        <v>12</v>
      </c>
      <c r="H91" s="74" t="s">
        <v>13</v>
      </c>
      <c r="I91" s="74" t="s">
        <v>14</v>
      </c>
      <c r="J91" s="74" t="s">
        <v>15</v>
      </c>
      <c r="K91" s="75" t="s">
        <v>16</v>
      </c>
      <c r="L91" s="67" t="s">
        <v>17</v>
      </c>
      <c r="M91" s="67" t="s">
        <v>18</v>
      </c>
      <c r="N91" s="67" t="s">
        <v>19</v>
      </c>
    </row>
    <row r="92" spans="1:14">
      <c r="A92" s="73"/>
      <c r="B92" s="67"/>
      <c r="C92" s="67"/>
      <c r="D92" s="73"/>
      <c r="E92" s="73"/>
      <c r="F92" s="67"/>
      <c r="G92" s="67"/>
      <c r="H92" s="74"/>
      <c r="I92" s="74"/>
      <c r="J92" s="74"/>
      <c r="K92" s="75"/>
      <c r="L92" s="67"/>
      <c r="M92" s="67"/>
      <c r="N92" s="67"/>
    </row>
    <row r="93" spans="1:14" ht="15.75">
      <c r="A93" s="4">
        <v>1</v>
      </c>
      <c r="B93" s="5">
        <v>42978</v>
      </c>
      <c r="C93" s="6" t="s">
        <v>20</v>
      </c>
      <c r="D93" s="6" t="s">
        <v>21</v>
      </c>
      <c r="E93" s="6" t="s">
        <v>84</v>
      </c>
      <c r="F93" s="7">
        <v>253</v>
      </c>
      <c r="G93" s="7">
        <v>250</v>
      </c>
      <c r="H93" s="7">
        <v>255</v>
      </c>
      <c r="I93" s="7">
        <v>257</v>
      </c>
      <c r="J93" s="7">
        <v>259</v>
      </c>
      <c r="K93" s="7">
        <v>257</v>
      </c>
      <c r="L93" s="6">
        <v>1500</v>
      </c>
      <c r="M93" s="8">
        <f t="shared" ref="M93" si="75">IF(D93="BUY",(K93-F93)*(L93),(F93-K93)*(L93))</f>
        <v>6000</v>
      </c>
      <c r="N93" s="9">
        <f t="shared" ref="N93" si="76">M93/(L93)/F93%</f>
        <v>1.5810276679841899</v>
      </c>
    </row>
    <row r="94" spans="1:14" ht="15.75">
      <c r="A94" s="4">
        <v>2</v>
      </c>
      <c r="B94" s="5">
        <v>42978</v>
      </c>
      <c r="C94" s="6" t="s">
        <v>20</v>
      </c>
      <c r="D94" s="6" t="s">
        <v>21</v>
      </c>
      <c r="E94" s="6" t="s">
        <v>65</v>
      </c>
      <c r="F94" s="7">
        <v>306</v>
      </c>
      <c r="G94" s="7">
        <v>304</v>
      </c>
      <c r="H94" s="7">
        <v>307</v>
      </c>
      <c r="I94" s="7">
        <v>307</v>
      </c>
      <c r="J94" s="7">
        <v>308</v>
      </c>
      <c r="K94" s="7">
        <v>308</v>
      </c>
      <c r="L94" s="6">
        <v>3500</v>
      </c>
      <c r="M94" s="8">
        <f t="shared" ref="M94" si="77">IF(D94="BUY",(K94-F94)*(L94),(F94-K94)*(L94))</f>
        <v>7000</v>
      </c>
      <c r="N94" s="9">
        <f t="shared" ref="N94" si="78">M94/(L94)/F94%</f>
        <v>0.65359477124183007</v>
      </c>
    </row>
    <row r="95" spans="1:14" ht="15.75">
      <c r="A95" s="4">
        <v>3</v>
      </c>
      <c r="B95" s="5">
        <v>42978</v>
      </c>
      <c r="C95" s="6" t="s">
        <v>20</v>
      </c>
      <c r="D95" s="6" t="s">
        <v>21</v>
      </c>
      <c r="E95" s="6" t="s">
        <v>22</v>
      </c>
      <c r="F95" s="7">
        <v>527</v>
      </c>
      <c r="G95" s="7">
        <v>524.5</v>
      </c>
      <c r="H95" s="7">
        <v>529</v>
      </c>
      <c r="I95" s="7">
        <v>531</v>
      </c>
      <c r="J95" s="7">
        <v>533</v>
      </c>
      <c r="K95" s="7">
        <v>533</v>
      </c>
      <c r="L95" s="6">
        <v>1800</v>
      </c>
      <c r="M95" s="8">
        <f t="shared" ref="M95" si="79">IF(D95="BUY",(K95-F95)*(L95),(F95-K95)*(L95))</f>
        <v>10800</v>
      </c>
      <c r="N95" s="9">
        <f t="shared" ref="N95" si="80">M95/(L95)/F95%</f>
        <v>1.1385199240986719</v>
      </c>
    </row>
    <row r="96" spans="1:14" ht="15.75">
      <c r="A96" s="4">
        <v>4</v>
      </c>
      <c r="B96" s="5">
        <v>42977</v>
      </c>
      <c r="C96" s="6" t="s">
        <v>20</v>
      </c>
      <c r="D96" s="6" t="s">
        <v>21</v>
      </c>
      <c r="E96" s="6" t="s">
        <v>84</v>
      </c>
      <c r="F96" s="7">
        <v>453</v>
      </c>
      <c r="G96" s="7">
        <v>450</v>
      </c>
      <c r="H96" s="7">
        <v>455</v>
      </c>
      <c r="I96" s="7">
        <v>457</v>
      </c>
      <c r="J96" s="7">
        <v>459</v>
      </c>
      <c r="K96" s="7">
        <v>457</v>
      </c>
      <c r="L96" s="6">
        <v>1500</v>
      </c>
      <c r="M96" s="8">
        <f t="shared" ref="M96:M112" si="81">IF(D96="BUY",(K96-F96)*(L96),(F96-K96)*(L96))</f>
        <v>6000</v>
      </c>
      <c r="N96" s="9">
        <f t="shared" ref="N96:N112" si="82">M96/(L96)/F96%</f>
        <v>0.88300220750551872</v>
      </c>
    </row>
    <row r="97" spans="1:14" ht="15.75">
      <c r="A97" s="4">
        <v>5</v>
      </c>
      <c r="B97" s="5">
        <v>42977</v>
      </c>
      <c r="C97" s="6" t="s">
        <v>20</v>
      </c>
      <c r="D97" s="6" t="s">
        <v>21</v>
      </c>
      <c r="E97" s="6" t="s">
        <v>66</v>
      </c>
      <c r="F97" s="7">
        <v>124.5</v>
      </c>
      <c r="G97" s="7">
        <v>123.5</v>
      </c>
      <c r="H97" s="7">
        <v>125</v>
      </c>
      <c r="I97" s="7">
        <v>125.5</v>
      </c>
      <c r="J97" s="7">
        <v>126</v>
      </c>
      <c r="K97" s="7">
        <v>123.5</v>
      </c>
      <c r="L97" s="6">
        <v>6000</v>
      </c>
      <c r="M97" s="8">
        <f t="shared" ref="M97" si="83">IF(D97="BUY",(K97-F97)*(L97),(F97-K97)*(L97))</f>
        <v>-6000</v>
      </c>
      <c r="N97" s="63">
        <f t="shared" si="82"/>
        <v>-0.80321285140562237</v>
      </c>
    </row>
    <row r="98" spans="1:14" ht="15.75">
      <c r="A98" s="4">
        <v>6</v>
      </c>
      <c r="B98" s="5">
        <v>42977</v>
      </c>
      <c r="C98" s="6" t="s">
        <v>20</v>
      </c>
      <c r="D98" s="6" t="s">
        <v>21</v>
      </c>
      <c r="E98" s="6" t="s">
        <v>235</v>
      </c>
      <c r="F98" s="7">
        <v>196.5</v>
      </c>
      <c r="G98" s="7">
        <v>194.5</v>
      </c>
      <c r="H98" s="7">
        <v>197.5</v>
      </c>
      <c r="I98" s="7">
        <v>198.5</v>
      </c>
      <c r="J98" s="7">
        <v>199.5</v>
      </c>
      <c r="K98" s="7">
        <v>199.5</v>
      </c>
      <c r="L98" s="6">
        <v>4500</v>
      </c>
      <c r="M98" s="8">
        <f t="shared" ref="M98" si="84">IF(D98="BUY",(K98-F98)*(L98),(F98-K98)*(L98))</f>
        <v>13500</v>
      </c>
      <c r="N98" s="9">
        <f t="shared" ref="N98" si="85">M98/(L98)/F98%</f>
        <v>1.5267175572519083</v>
      </c>
    </row>
    <row r="99" spans="1:14" ht="15.75">
      <c r="A99" s="4">
        <v>7</v>
      </c>
      <c r="B99" s="5">
        <v>42977</v>
      </c>
      <c r="C99" s="6" t="s">
        <v>20</v>
      </c>
      <c r="D99" s="6" t="s">
        <v>21</v>
      </c>
      <c r="E99" s="6" t="s">
        <v>249</v>
      </c>
      <c r="F99" s="7">
        <v>30.5</v>
      </c>
      <c r="G99" s="7">
        <v>30</v>
      </c>
      <c r="H99" s="7">
        <v>30.8</v>
      </c>
      <c r="I99" s="7">
        <v>31.1</v>
      </c>
      <c r="J99" s="7">
        <v>31.4</v>
      </c>
      <c r="K99" s="7">
        <v>31.4</v>
      </c>
      <c r="L99" s="6">
        <v>20000</v>
      </c>
      <c r="M99" s="8">
        <f t="shared" ref="M99" si="86">IF(D99="BUY",(K99-F99)*(L99),(F99-K99)*(L99))</f>
        <v>17999.999999999971</v>
      </c>
      <c r="N99" s="9">
        <f t="shared" ref="N99" si="87">M99/(L99)/F99%</f>
        <v>2.9508196721311428</v>
      </c>
    </row>
    <row r="100" spans="1:14" ht="15.75">
      <c r="A100" s="4">
        <v>8</v>
      </c>
      <c r="B100" s="5">
        <v>42977</v>
      </c>
      <c r="C100" s="6" t="s">
        <v>20</v>
      </c>
      <c r="D100" s="6" t="s">
        <v>21</v>
      </c>
      <c r="E100" s="6" t="s">
        <v>77</v>
      </c>
      <c r="F100" s="7">
        <v>253</v>
      </c>
      <c r="G100" s="7">
        <v>250</v>
      </c>
      <c r="H100" s="7">
        <v>254.5</v>
      </c>
      <c r="I100" s="7">
        <v>256</v>
      </c>
      <c r="J100" s="7">
        <v>257.5</v>
      </c>
      <c r="K100" s="7">
        <v>257.5</v>
      </c>
      <c r="L100" s="6">
        <v>2750</v>
      </c>
      <c r="M100" s="8">
        <f t="shared" ref="M100" si="88">IF(D100="BUY",(K100-F100)*(L100),(F100-K100)*(L100))</f>
        <v>12375</v>
      </c>
      <c r="N100" s="9">
        <f t="shared" ref="N100" si="89">M100/(L100)/F100%</f>
        <v>1.7786561264822136</v>
      </c>
    </row>
    <row r="101" spans="1:14" ht="15.75">
      <c r="A101" s="4">
        <v>9</v>
      </c>
      <c r="B101" s="5">
        <v>42976</v>
      </c>
      <c r="C101" s="6" t="s">
        <v>20</v>
      </c>
      <c r="D101" s="6" t="s">
        <v>21</v>
      </c>
      <c r="E101" s="6" t="s">
        <v>120</v>
      </c>
      <c r="F101" s="7">
        <v>301.5</v>
      </c>
      <c r="G101" s="7">
        <v>299</v>
      </c>
      <c r="H101" s="7">
        <v>303</v>
      </c>
      <c r="I101" s="7">
        <v>304.5</v>
      </c>
      <c r="J101" s="7">
        <v>306</v>
      </c>
      <c r="K101" s="7">
        <v>299</v>
      </c>
      <c r="L101" s="6">
        <v>2750</v>
      </c>
      <c r="M101" s="8">
        <f t="shared" ref="M101" si="90">IF(D101="BUY",(K101-F101)*(L101),(F101-K101)*(L101))</f>
        <v>-6875</v>
      </c>
      <c r="N101" s="63">
        <f t="shared" si="82"/>
        <v>-0.82918739635157546</v>
      </c>
    </row>
    <row r="102" spans="1:14" ht="15.75">
      <c r="A102" s="4">
        <v>10</v>
      </c>
      <c r="B102" s="5">
        <v>42976</v>
      </c>
      <c r="C102" s="6" t="s">
        <v>20</v>
      </c>
      <c r="D102" s="6" t="s">
        <v>47</v>
      </c>
      <c r="E102" s="6" t="s">
        <v>92</v>
      </c>
      <c r="F102" s="7">
        <v>60.5</v>
      </c>
      <c r="G102" s="7">
        <v>61.5</v>
      </c>
      <c r="H102" s="7">
        <v>60</v>
      </c>
      <c r="I102" s="7">
        <v>59.5</v>
      </c>
      <c r="J102" s="7">
        <v>59</v>
      </c>
      <c r="K102" s="7">
        <v>60.1</v>
      </c>
      <c r="L102" s="6">
        <v>8000</v>
      </c>
      <c r="M102" s="8">
        <f t="shared" si="81"/>
        <v>3199.9999999999886</v>
      </c>
      <c r="N102" s="9">
        <f t="shared" si="82"/>
        <v>0.66115702479338612</v>
      </c>
    </row>
    <row r="103" spans="1:14" ht="15.75">
      <c r="A103" s="4">
        <v>11</v>
      </c>
      <c r="B103" s="5">
        <v>42976</v>
      </c>
      <c r="C103" s="6" t="s">
        <v>20</v>
      </c>
      <c r="D103" s="6" t="s">
        <v>21</v>
      </c>
      <c r="E103" s="6" t="s">
        <v>235</v>
      </c>
      <c r="F103" s="7">
        <v>190.4</v>
      </c>
      <c r="G103" s="7">
        <v>188.5</v>
      </c>
      <c r="H103" s="7">
        <v>191.3</v>
      </c>
      <c r="I103" s="7">
        <v>192</v>
      </c>
      <c r="J103" s="7">
        <v>192.8</v>
      </c>
      <c r="K103" s="7">
        <v>192.8</v>
      </c>
      <c r="L103" s="6">
        <v>4500</v>
      </c>
      <c r="M103" s="8">
        <f t="shared" si="81"/>
        <v>10800.000000000025</v>
      </c>
      <c r="N103" s="9">
        <f t="shared" si="82"/>
        <v>1.2605042016806751</v>
      </c>
    </row>
    <row r="104" spans="1:14" ht="15.75">
      <c r="A104" s="4">
        <v>12</v>
      </c>
      <c r="B104" s="5">
        <v>42975</v>
      </c>
      <c r="C104" s="6" t="s">
        <v>20</v>
      </c>
      <c r="D104" s="6" t="s">
        <v>21</v>
      </c>
      <c r="E104" s="6" t="s">
        <v>53</v>
      </c>
      <c r="F104" s="7">
        <v>145.5</v>
      </c>
      <c r="G104" s="7">
        <v>144</v>
      </c>
      <c r="H104" s="7">
        <v>146.5</v>
      </c>
      <c r="I104" s="7">
        <v>147.5</v>
      </c>
      <c r="J104" s="7">
        <v>148.5</v>
      </c>
      <c r="K104" s="7">
        <v>144</v>
      </c>
      <c r="L104" s="6">
        <v>3500</v>
      </c>
      <c r="M104" s="8">
        <f t="shared" si="81"/>
        <v>-5250</v>
      </c>
      <c r="N104" s="63">
        <f t="shared" si="82"/>
        <v>-1.0309278350515463</v>
      </c>
    </row>
    <row r="105" spans="1:14" ht="15.75">
      <c r="A105" s="4">
        <v>13</v>
      </c>
      <c r="B105" s="5">
        <v>42975</v>
      </c>
      <c r="C105" s="6" t="s">
        <v>20</v>
      </c>
      <c r="D105" s="6" t="s">
        <v>21</v>
      </c>
      <c r="E105" s="6" t="s">
        <v>96</v>
      </c>
      <c r="F105" s="7">
        <v>486</v>
      </c>
      <c r="G105" s="7">
        <v>482</v>
      </c>
      <c r="H105" s="7">
        <v>489</v>
      </c>
      <c r="I105" s="7">
        <v>492</v>
      </c>
      <c r="J105" s="7">
        <v>495</v>
      </c>
      <c r="K105" s="7">
        <v>492</v>
      </c>
      <c r="L105" s="6">
        <v>1500</v>
      </c>
      <c r="M105" s="8">
        <f t="shared" si="81"/>
        <v>9000</v>
      </c>
      <c r="N105" s="9">
        <f t="shared" si="82"/>
        <v>1.2345679012345678</v>
      </c>
    </row>
    <row r="106" spans="1:14" ht="15.75">
      <c r="A106" s="4">
        <v>14</v>
      </c>
      <c r="B106" s="5">
        <v>42975</v>
      </c>
      <c r="C106" s="6" t="s">
        <v>20</v>
      </c>
      <c r="D106" s="6" t="s">
        <v>21</v>
      </c>
      <c r="E106" s="6" t="s">
        <v>235</v>
      </c>
      <c r="F106" s="7">
        <v>184.5</v>
      </c>
      <c r="G106" s="7">
        <v>182.5</v>
      </c>
      <c r="H106" s="7">
        <v>185.3</v>
      </c>
      <c r="I106" s="7">
        <v>186</v>
      </c>
      <c r="J106" s="7">
        <v>186.8</v>
      </c>
      <c r="K106" s="7">
        <v>186.8</v>
      </c>
      <c r="L106" s="6">
        <v>4500</v>
      </c>
      <c r="M106" s="8">
        <f t="shared" si="81"/>
        <v>10350.000000000051</v>
      </c>
      <c r="N106" s="9">
        <f t="shared" si="82"/>
        <v>1.2466124661246674</v>
      </c>
    </row>
    <row r="107" spans="1:14" ht="15.75">
      <c r="A107" s="4">
        <v>15</v>
      </c>
      <c r="B107" s="5">
        <v>42975</v>
      </c>
      <c r="C107" s="6" t="s">
        <v>20</v>
      </c>
      <c r="D107" s="6" t="s">
        <v>21</v>
      </c>
      <c r="E107" s="6" t="s">
        <v>235</v>
      </c>
      <c r="F107" s="7">
        <v>178.5</v>
      </c>
      <c r="G107" s="7">
        <v>177</v>
      </c>
      <c r="H107" s="7">
        <v>179.5</v>
      </c>
      <c r="I107" s="7">
        <v>180.5</v>
      </c>
      <c r="J107" s="7">
        <v>181.5</v>
      </c>
      <c r="K107" s="7">
        <v>181.5</v>
      </c>
      <c r="L107" s="6">
        <v>4500</v>
      </c>
      <c r="M107" s="8">
        <f t="shared" si="81"/>
        <v>13500</v>
      </c>
      <c r="N107" s="9">
        <f t="shared" si="82"/>
        <v>1.680672268907563</v>
      </c>
    </row>
    <row r="108" spans="1:14" ht="15.75">
      <c r="A108" s="4">
        <v>16</v>
      </c>
      <c r="B108" s="5">
        <v>42971</v>
      </c>
      <c r="C108" s="6" t="s">
        <v>20</v>
      </c>
      <c r="D108" s="6" t="s">
        <v>21</v>
      </c>
      <c r="E108" s="6" t="s">
        <v>83</v>
      </c>
      <c r="F108" s="7">
        <v>144</v>
      </c>
      <c r="G108" s="7">
        <v>142</v>
      </c>
      <c r="H108" s="7">
        <v>145</v>
      </c>
      <c r="I108" s="7">
        <v>146</v>
      </c>
      <c r="J108" s="7">
        <v>147</v>
      </c>
      <c r="K108" s="7">
        <v>146</v>
      </c>
      <c r="L108" s="6">
        <v>3500</v>
      </c>
      <c r="M108" s="8">
        <f t="shared" si="81"/>
        <v>7000</v>
      </c>
      <c r="N108" s="9">
        <f t="shared" si="82"/>
        <v>1.3888888888888888</v>
      </c>
    </row>
    <row r="109" spans="1:14" ht="15.75">
      <c r="A109" s="4">
        <v>17</v>
      </c>
      <c r="B109" s="5">
        <v>42971</v>
      </c>
      <c r="C109" s="6" t="s">
        <v>20</v>
      </c>
      <c r="D109" s="6" t="s">
        <v>21</v>
      </c>
      <c r="E109" s="6" t="s">
        <v>248</v>
      </c>
      <c r="F109" s="7">
        <v>337.5</v>
      </c>
      <c r="G109" s="7">
        <v>332.5</v>
      </c>
      <c r="H109" s="7">
        <v>340</v>
      </c>
      <c r="I109" s="7">
        <v>342.5</v>
      </c>
      <c r="J109" s="7">
        <v>345</v>
      </c>
      <c r="K109" s="7">
        <v>345</v>
      </c>
      <c r="L109" s="6">
        <v>1800</v>
      </c>
      <c r="M109" s="8">
        <f t="shared" si="81"/>
        <v>13500</v>
      </c>
      <c r="N109" s="9">
        <f t="shared" si="82"/>
        <v>2.2222222222222223</v>
      </c>
    </row>
    <row r="110" spans="1:14" ht="15.75">
      <c r="A110" s="4">
        <v>18</v>
      </c>
      <c r="B110" s="5">
        <v>42970</v>
      </c>
      <c r="C110" s="6" t="s">
        <v>20</v>
      </c>
      <c r="D110" s="6" t="s">
        <v>47</v>
      </c>
      <c r="E110" s="6" t="s">
        <v>52</v>
      </c>
      <c r="F110" s="7">
        <v>276</v>
      </c>
      <c r="G110" s="7">
        <v>278.5</v>
      </c>
      <c r="H110" s="7">
        <v>274.5</v>
      </c>
      <c r="I110" s="7">
        <v>273</v>
      </c>
      <c r="J110" s="7">
        <v>271.5</v>
      </c>
      <c r="K110" s="7">
        <v>278.5</v>
      </c>
      <c r="L110" s="6">
        <v>3000</v>
      </c>
      <c r="M110" s="8">
        <f t="shared" si="81"/>
        <v>-7500</v>
      </c>
      <c r="N110" s="63">
        <f t="shared" si="82"/>
        <v>-0.90579710144927539</v>
      </c>
    </row>
    <row r="111" spans="1:14" ht="15.75">
      <c r="A111" s="4">
        <v>19</v>
      </c>
      <c r="B111" s="5">
        <v>42970</v>
      </c>
      <c r="C111" s="6" t="s">
        <v>20</v>
      </c>
      <c r="D111" s="6" t="s">
        <v>47</v>
      </c>
      <c r="E111" s="6" t="s">
        <v>123</v>
      </c>
      <c r="F111" s="7">
        <v>105.8</v>
      </c>
      <c r="G111" s="7">
        <v>106.5</v>
      </c>
      <c r="H111" s="7">
        <v>105.4</v>
      </c>
      <c r="I111" s="7">
        <v>105</v>
      </c>
      <c r="J111" s="7">
        <v>104.6</v>
      </c>
      <c r="K111" s="7">
        <v>105.4</v>
      </c>
      <c r="L111" s="6">
        <v>11000</v>
      </c>
      <c r="M111" s="8">
        <f t="shared" si="81"/>
        <v>4399.9999999999063</v>
      </c>
      <c r="N111" s="9">
        <f t="shared" si="82"/>
        <v>0.37807183364838509</v>
      </c>
    </row>
    <row r="112" spans="1:14" ht="15.75">
      <c r="A112" s="4">
        <v>20</v>
      </c>
      <c r="B112" s="5">
        <v>42969</v>
      </c>
      <c r="C112" s="6" t="s">
        <v>20</v>
      </c>
      <c r="D112" s="6" t="s">
        <v>47</v>
      </c>
      <c r="E112" s="6" t="s">
        <v>247</v>
      </c>
      <c r="F112" s="7">
        <v>137.65</v>
      </c>
      <c r="G112" s="7">
        <v>139</v>
      </c>
      <c r="H112" s="7">
        <v>137</v>
      </c>
      <c r="I112" s="7">
        <v>136.30000000000001</v>
      </c>
      <c r="J112" s="7">
        <v>135.6</v>
      </c>
      <c r="K112" s="7">
        <v>139</v>
      </c>
      <c r="L112" s="6">
        <v>6000</v>
      </c>
      <c r="M112" s="8">
        <f t="shared" si="81"/>
        <v>-8099.9999999999654</v>
      </c>
      <c r="N112" s="63">
        <f t="shared" si="82"/>
        <v>-0.98074827460951275</v>
      </c>
    </row>
    <row r="113" spans="1:14" ht="15.75">
      <c r="A113" s="4">
        <v>21</v>
      </c>
      <c r="B113" s="5">
        <v>42969</v>
      </c>
      <c r="C113" s="6" t="s">
        <v>20</v>
      </c>
      <c r="D113" s="6" t="s">
        <v>47</v>
      </c>
      <c r="E113" s="6" t="s">
        <v>243</v>
      </c>
      <c r="F113" s="7">
        <v>376</v>
      </c>
      <c r="G113" s="7">
        <v>380</v>
      </c>
      <c r="H113" s="7">
        <v>374</v>
      </c>
      <c r="I113" s="7">
        <v>372</v>
      </c>
      <c r="J113" s="7">
        <v>370</v>
      </c>
      <c r="K113" s="7">
        <v>374</v>
      </c>
      <c r="L113" s="6">
        <v>1500</v>
      </c>
      <c r="M113" s="8">
        <f t="shared" ref="M113" si="91">IF(D113="BUY",(K113-F113)*(L113),(F113-K113)*(L113))</f>
        <v>3000</v>
      </c>
      <c r="N113" s="9">
        <f t="shared" ref="N113" si="92">M113/(L113)/F113%</f>
        <v>0.53191489361702127</v>
      </c>
    </row>
    <row r="114" spans="1:14" ht="15.75">
      <c r="A114" s="4">
        <v>22</v>
      </c>
      <c r="B114" s="5">
        <v>42969</v>
      </c>
      <c r="C114" s="6" t="s">
        <v>20</v>
      </c>
      <c r="D114" s="6" t="s">
        <v>47</v>
      </c>
      <c r="E114" s="6" t="s">
        <v>126</v>
      </c>
      <c r="F114" s="7">
        <v>623.5</v>
      </c>
      <c r="G114" s="7">
        <v>626.5</v>
      </c>
      <c r="H114" s="7">
        <v>622</v>
      </c>
      <c r="I114" s="7">
        <v>620.5</v>
      </c>
      <c r="J114" s="7">
        <v>619</v>
      </c>
      <c r="K114" s="7">
        <v>619</v>
      </c>
      <c r="L114" s="6">
        <v>2000</v>
      </c>
      <c r="M114" s="8">
        <f t="shared" ref="M114" si="93">IF(D114="BUY",(K114-F114)*(L114),(F114-K114)*(L114))</f>
        <v>9000</v>
      </c>
      <c r="N114" s="9">
        <f t="shared" ref="N114" si="94">M114/(L114)/F114%</f>
        <v>0.72173215717722528</v>
      </c>
    </row>
    <row r="115" spans="1:14" ht="15.75">
      <c r="A115" s="4">
        <v>23</v>
      </c>
      <c r="B115" s="5">
        <v>42968</v>
      </c>
      <c r="C115" s="6" t="s">
        <v>20</v>
      </c>
      <c r="D115" s="6" t="s">
        <v>47</v>
      </c>
      <c r="E115" s="6" t="s">
        <v>44</v>
      </c>
      <c r="F115" s="7">
        <v>140</v>
      </c>
      <c r="G115" s="7">
        <v>141.5</v>
      </c>
      <c r="H115" s="7">
        <v>139</v>
      </c>
      <c r="I115" s="7">
        <v>138</v>
      </c>
      <c r="J115" s="7">
        <v>137</v>
      </c>
      <c r="K115" s="7">
        <v>139</v>
      </c>
      <c r="L115" s="6">
        <v>6000</v>
      </c>
      <c r="M115" s="8">
        <f t="shared" ref="M115" si="95">IF(D115="BUY",(K115-F115)*(L115),(F115-K115)*(L115))</f>
        <v>6000</v>
      </c>
      <c r="N115" s="9">
        <f t="shared" ref="N115" si="96">M115/(L115)/F115%</f>
        <v>0.7142857142857143</v>
      </c>
    </row>
    <row r="116" spans="1:14" ht="15.75">
      <c r="A116" s="4">
        <v>24</v>
      </c>
      <c r="B116" s="5">
        <v>42968</v>
      </c>
      <c r="C116" s="6" t="s">
        <v>20</v>
      </c>
      <c r="D116" s="6" t="s">
        <v>21</v>
      </c>
      <c r="E116" s="6" t="s">
        <v>22</v>
      </c>
      <c r="F116" s="7">
        <v>512</v>
      </c>
      <c r="G116" s="7">
        <v>509</v>
      </c>
      <c r="H116" s="7">
        <v>514</v>
      </c>
      <c r="I116" s="7">
        <v>516</v>
      </c>
      <c r="J116" s="7">
        <v>518</v>
      </c>
      <c r="K116" s="7">
        <v>516</v>
      </c>
      <c r="L116" s="6">
        <v>1800</v>
      </c>
      <c r="M116" s="8">
        <f t="shared" ref="M116" si="97">IF(D116="BUY",(K116-F116)*(L116),(F116-K116)*(L116))</f>
        <v>7200</v>
      </c>
      <c r="N116" s="9">
        <f t="shared" ref="N116" si="98">M116/(L116)/F116%</f>
        <v>0.78125</v>
      </c>
    </row>
    <row r="117" spans="1:14" ht="15.75">
      <c r="A117" s="4">
        <v>25</v>
      </c>
      <c r="B117" s="5">
        <v>42968</v>
      </c>
      <c r="C117" s="6" t="s">
        <v>20</v>
      </c>
      <c r="D117" s="6" t="s">
        <v>21</v>
      </c>
      <c r="E117" s="6" t="s">
        <v>246</v>
      </c>
      <c r="F117" s="7">
        <v>217</v>
      </c>
      <c r="G117" s="7">
        <v>215</v>
      </c>
      <c r="H117" s="7">
        <v>218</v>
      </c>
      <c r="I117" s="7">
        <v>219</v>
      </c>
      <c r="J117" s="7">
        <v>220</v>
      </c>
      <c r="K117" s="7">
        <v>219</v>
      </c>
      <c r="L117" s="6">
        <v>3000</v>
      </c>
      <c r="M117" s="8">
        <f t="shared" ref="M117" si="99">IF(D117="BUY",(K117-F117)*(L117),(F117-K117)*(L117))</f>
        <v>6000</v>
      </c>
      <c r="N117" s="9">
        <f t="shared" ref="N117" si="100">M117/(L117)/F117%</f>
        <v>0.92165898617511521</v>
      </c>
    </row>
    <row r="118" spans="1:14" ht="15.75">
      <c r="A118" s="4">
        <v>26</v>
      </c>
      <c r="B118" s="5">
        <v>42965</v>
      </c>
      <c r="C118" s="6" t="s">
        <v>20</v>
      </c>
      <c r="D118" s="6" t="s">
        <v>21</v>
      </c>
      <c r="E118" s="6" t="s">
        <v>64</v>
      </c>
      <c r="F118" s="7">
        <v>129</v>
      </c>
      <c r="G118" s="7">
        <v>127.5</v>
      </c>
      <c r="H118" s="7">
        <v>129.80000000000001</v>
      </c>
      <c r="I118" s="7">
        <v>130.6</v>
      </c>
      <c r="J118" s="7">
        <v>131.4</v>
      </c>
      <c r="K118" s="7">
        <v>129.80000000000001</v>
      </c>
      <c r="L118" s="6">
        <v>5000</v>
      </c>
      <c r="M118" s="8">
        <f t="shared" ref="M118" si="101">IF(D118="BUY",(K118-F118)*(L118),(F118-K118)*(L118))</f>
        <v>4000.0000000000568</v>
      </c>
      <c r="N118" s="9">
        <f t="shared" ref="N118" si="102">M118/(L118)/F118%</f>
        <v>0.62015503875969868</v>
      </c>
    </row>
    <row r="119" spans="1:14" ht="15.75">
      <c r="A119" s="4">
        <v>27</v>
      </c>
      <c r="B119" s="5">
        <v>42965</v>
      </c>
      <c r="C119" s="6" t="s">
        <v>20</v>
      </c>
      <c r="D119" s="6" t="s">
        <v>21</v>
      </c>
      <c r="E119" s="6" t="s">
        <v>66</v>
      </c>
      <c r="F119" s="7">
        <v>126.2</v>
      </c>
      <c r="G119" s="7">
        <v>125.2</v>
      </c>
      <c r="H119" s="7">
        <v>126.7</v>
      </c>
      <c r="I119" s="7">
        <v>127.2</v>
      </c>
      <c r="J119" s="7">
        <v>127.7</v>
      </c>
      <c r="K119" s="7">
        <v>126.7</v>
      </c>
      <c r="L119" s="6">
        <v>6000</v>
      </c>
      <c r="M119" s="8">
        <f t="shared" ref="M119" si="103">IF(D119="BUY",(K119-F119)*(L119),(F119-K119)*(L119))</f>
        <v>3000</v>
      </c>
      <c r="N119" s="9">
        <f t="shared" ref="N119" si="104">M119/(L119)/F119%</f>
        <v>0.39619651347068147</v>
      </c>
    </row>
    <row r="120" spans="1:14" ht="15.75">
      <c r="A120" s="4">
        <v>28</v>
      </c>
      <c r="B120" s="5">
        <v>42965</v>
      </c>
      <c r="C120" s="6" t="s">
        <v>20</v>
      </c>
      <c r="D120" s="6" t="s">
        <v>21</v>
      </c>
      <c r="E120" s="6" t="s">
        <v>22</v>
      </c>
      <c r="F120" s="7">
        <v>510</v>
      </c>
      <c r="G120" s="7">
        <v>507</v>
      </c>
      <c r="H120" s="7">
        <v>512</v>
      </c>
      <c r="I120" s="7">
        <v>514</v>
      </c>
      <c r="J120" s="7">
        <v>516</v>
      </c>
      <c r="K120" s="7">
        <v>512</v>
      </c>
      <c r="L120" s="6">
        <v>1800</v>
      </c>
      <c r="M120" s="8">
        <f t="shared" ref="M120" si="105">IF(D120="BUY",(K120-F120)*(L120),(F120-K120)*(L120))</f>
        <v>3600</v>
      </c>
      <c r="N120" s="9">
        <f t="shared" ref="N120" si="106">M120/(L120)/F120%</f>
        <v>0.39215686274509809</v>
      </c>
    </row>
    <row r="121" spans="1:14" ht="15.75">
      <c r="A121" s="4">
        <v>29</v>
      </c>
      <c r="B121" s="5">
        <v>42965</v>
      </c>
      <c r="C121" s="6" t="s">
        <v>20</v>
      </c>
      <c r="D121" s="6" t="s">
        <v>47</v>
      </c>
      <c r="E121" s="6" t="s">
        <v>96</v>
      </c>
      <c r="F121" s="7">
        <v>443</v>
      </c>
      <c r="G121" s="7">
        <v>447</v>
      </c>
      <c r="H121" s="7">
        <v>441</v>
      </c>
      <c r="I121" s="7">
        <v>439</v>
      </c>
      <c r="J121" s="7">
        <v>437</v>
      </c>
      <c r="K121" s="7">
        <v>439</v>
      </c>
      <c r="L121" s="6">
        <v>1500</v>
      </c>
      <c r="M121" s="8">
        <f t="shared" ref="M121" si="107">IF(D121="BUY",(K121-F121)*(L121),(F121-K121)*(L121))</f>
        <v>6000</v>
      </c>
      <c r="N121" s="9">
        <f t="shared" ref="N121" si="108">M121/(L121)/F121%</f>
        <v>0.90293453724604977</v>
      </c>
    </row>
    <row r="122" spans="1:14" ht="15.75">
      <c r="A122" s="4">
        <v>30</v>
      </c>
      <c r="B122" s="5">
        <v>42964</v>
      </c>
      <c r="C122" s="6" t="s">
        <v>20</v>
      </c>
      <c r="D122" s="6" t="s">
        <v>21</v>
      </c>
      <c r="E122" s="6" t="s">
        <v>66</v>
      </c>
      <c r="F122" s="7">
        <v>125.3</v>
      </c>
      <c r="G122" s="7">
        <v>124.3</v>
      </c>
      <c r="H122" s="7">
        <v>125.8</v>
      </c>
      <c r="I122" s="7">
        <v>126.3</v>
      </c>
      <c r="J122" s="7">
        <v>126.8</v>
      </c>
      <c r="K122" s="7">
        <v>126.8</v>
      </c>
      <c r="L122" s="6">
        <v>6000</v>
      </c>
      <c r="M122" s="8">
        <f t="shared" ref="M122" si="109">IF(D122="BUY",(K122-F122)*(L122),(F122-K122)*(L122))</f>
        <v>9000</v>
      </c>
      <c r="N122" s="9">
        <f t="shared" ref="N122" si="110">M122/(L122)/F122%</f>
        <v>1.197126895450918</v>
      </c>
    </row>
    <row r="123" spans="1:14" ht="15.75">
      <c r="A123" s="4">
        <v>31</v>
      </c>
      <c r="B123" s="5">
        <v>42964</v>
      </c>
      <c r="C123" s="6" t="s">
        <v>20</v>
      </c>
      <c r="D123" s="6" t="s">
        <v>21</v>
      </c>
      <c r="E123" s="6" t="s">
        <v>66</v>
      </c>
      <c r="F123" s="7">
        <v>121</v>
      </c>
      <c r="G123" s="7">
        <v>120.5</v>
      </c>
      <c r="H123" s="7">
        <v>121.5</v>
      </c>
      <c r="I123" s="7">
        <v>122</v>
      </c>
      <c r="J123" s="7">
        <v>122.5</v>
      </c>
      <c r="K123" s="7">
        <v>122.5</v>
      </c>
      <c r="L123" s="6">
        <v>6000</v>
      </c>
      <c r="M123" s="8">
        <f t="shared" ref="M123" si="111">IF(D123="BUY",(K123-F123)*(L123),(F123-K123)*(L123))</f>
        <v>9000</v>
      </c>
      <c r="N123" s="9">
        <f t="shared" ref="N123" si="112">M123/(L123)/F123%</f>
        <v>1.2396694214876034</v>
      </c>
    </row>
    <row r="124" spans="1:14" ht="15.75">
      <c r="A124" s="4">
        <v>32</v>
      </c>
      <c r="B124" s="5">
        <v>42963</v>
      </c>
      <c r="C124" s="6" t="s">
        <v>20</v>
      </c>
      <c r="D124" s="6" t="s">
        <v>47</v>
      </c>
      <c r="E124" s="6" t="s">
        <v>52</v>
      </c>
      <c r="F124" s="7">
        <v>276.5</v>
      </c>
      <c r="G124" s="7">
        <v>278.5</v>
      </c>
      <c r="H124" s="7">
        <v>275.5</v>
      </c>
      <c r="I124" s="7">
        <v>274.5</v>
      </c>
      <c r="J124" s="7">
        <v>273.5</v>
      </c>
      <c r="K124" s="7">
        <v>275.5</v>
      </c>
      <c r="L124" s="6">
        <v>3000</v>
      </c>
      <c r="M124" s="8">
        <f t="shared" ref="M124" si="113">IF(D124="BUY",(K124-F124)*(L124),(F124-K124)*(L124))</f>
        <v>3000</v>
      </c>
      <c r="N124" s="9">
        <f t="shared" ref="N124" si="114">M124/(L124)/F124%</f>
        <v>0.36166365280289331</v>
      </c>
    </row>
    <row r="125" spans="1:14" ht="15.75">
      <c r="A125" s="4">
        <v>33</v>
      </c>
      <c r="B125" s="5">
        <v>42963</v>
      </c>
      <c r="C125" s="6" t="s">
        <v>20</v>
      </c>
      <c r="D125" s="6" t="s">
        <v>47</v>
      </c>
      <c r="E125" s="6" t="s">
        <v>66</v>
      </c>
      <c r="F125" s="7">
        <v>117.5</v>
      </c>
      <c r="G125" s="7">
        <v>118.5</v>
      </c>
      <c r="H125" s="7">
        <v>117</v>
      </c>
      <c r="I125" s="7">
        <v>116.5</v>
      </c>
      <c r="J125" s="7">
        <v>116</v>
      </c>
      <c r="K125" s="7">
        <v>116.5</v>
      </c>
      <c r="L125" s="6">
        <v>6000</v>
      </c>
      <c r="M125" s="8">
        <f t="shared" ref="M125" si="115">IF(D125="BUY",(K125-F125)*(L125),(F125-K125)*(L125))</f>
        <v>6000</v>
      </c>
      <c r="N125" s="9">
        <f t="shared" ref="N125" si="116">M125/(L125)/F125%</f>
        <v>0.85106382978723405</v>
      </c>
    </row>
    <row r="126" spans="1:14" ht="15.75">
      <c r="A126" s="4">
        <v>34</v>
      </c>
      <c r="B126" s="5">
        <v>42963</v>
      </c>
      <c r="C126" s="6" t="s">
        <v>20</v>
      </c>
      <c r="D126" s="6" t="s">
        <v>21</v>
      </c>
      <c r="E126" s="6" t="s">
        <v>245</v>
      </c>
      <c r="F126" s="7">
        <v>224</v>
      </c>
      <c r="G126" s="7">
        <v>222</v>
      </c>
      <c r="H126" s="7">
        <v>225</v>
      </c>
      <c r="I126" s="7">
        <v>226</v>
      </c>
      <c r="J126" s="7">
        <v>227</v>
      </c>
      <c r="K126" s="7">
        <v>227</v>
      </c>
      <c r="L126" s="6">
        <v>3000</v>
      </c>
      <c r="M126" s="8">
        <f t="shared" ref="M126" si="117">IF(D126="BUY",(K126-F126)*(L126),(F126-K126)*(L126))</f>
        <v>9000</v>
      </c>
      <c r="N126" s="9">
        <f t="shared" ref="N126" si="118">M126/(L126)/F126%</f>
        <v>1.3392857142857142</v>
      </c>
    </row>
    <row r="127" spans="1:14" ht="15.75">
      <c r="A127" s="4">
        <v>35</v>
      </c>
      <c r="B127" s="5">
        <v>42961</v>
      </c>
      <c r="C127" s="6" t="s">
        <v>20</v>
      </c>
      <c r="D127" s="6" t="s">
        <v>21</v>
      </c>
      <c r="E127" s="6" t="s">
        <v>128</v>
      </c>
      <c r="F127" s="7">
        <v>30.55</v>
      </c>
      <c r="G127" s="7">
        <v>29.7</v>
      </c>
      <c r="H127" s="7">
        <v>31</v>
      </c>
      <c r="I127" s="7">
        <v>31.5</v>
      </c>
      <c r="J127" s="7">
        <v>32</v>
      </c>
      <c r="K127" s="7">
        <v>32</v>
      </c>
      <c r="L127" s="6">
        <v>7125</v>
      </c>
      <c r="M127" s="8">
        <f t="shared" ref="M127" si="119">IF(D127="BUY",(K127-F127)*(L127),(F127-K127)*(L127))</f>
        <v>10331.249999999995</v>
      </c>
      <c r="N127" s="9">
        <f t="shared" ref="N127" si="120">M127/(L127)/F127%</f>
        <v>4.746317512274957</v>
      </c>
    </row>
    <row r="128" spans="1:14" ht="15.75">
      <c r="A128" s="4">
        <v>36</v>
      </c>
      <c r="B128" s="5">
        <v>42961</v>
      </c>
      <c r="C128" s="6" t="s">
        <v>20</v>
      </c>
      <c r="D128" s="6" t="s">
        <v>21</v>
      </c>
      <c r="E128" s="6" t="s">
        <v>23</v>
      </c>
      <c r="F128" s="7">
        <v>530</v>
      </c>
      <c r="G128" s="7">
        <v>527</v>
      </c>
      <c r="H128" s="7">
        <v>531.5</v>
      </c>
      <c r="I128" s="7">
        <v>533</v>
      </c>
      <c r="J128" s="7">
        <v>534.5</v>
      </c>
      <c r="K128" s="7">
        <v>534.5</v>
      </c>
      <c r="L128" s="6">
        <v>2000</v>
      </c>
      <c r="M128" s="8">
        <f t="shared" ref="M128" si="121">IF(D128="BUY",(K128-F128)*(L128),(F128-K128)*(L128))</f>
        <v>9000</v>
      </c>
      <c r="N128" s="9">
        <f t="shared" ref="N128" si="122">M128/(L128)/F128%</f>
        <v>0.84905660377358494</v>
      </c>
    </row>
    <row r="129" spans="1:14" ht="15.75">
      <c r="A129" s="4">
        <v>37</v>
      </c>
      <c r="B129" s="5">
        <v>42958</v>
      </c>
      <c r="C129" s="6" t="s">
        <v>20</v>
      </c>
      <c r="D129" s="6" t="s">
        <v>47</v>
      </c>
      <c r="E129" s="6" t="s">
        <v>83</v>
      </c>
      <c r="F129" s="7">
        <v>148.5</v>
      </c>
      <c r="G129" s="7">
        <v>150.5</v>
      </c>
      <c r="H129" s="7">
        <v>147.5</v>
      </c>
      <c r="I129" s="7">
        <v>146.5</v>
      </c>
      <c r="J129" s="7">
        <v>145.5</v>
      </c>
      <c r="K129" s="7">
        <v>145.5</v>
      </c>
      <c r="L129" s="6">
        <v>3500</v>
      </c>
      <c r="M129" s="8">
        <f t="shared" ref="M129" si="123">IF(D129="BUY",(K129-F129)*(L129),(F129-K129)*(L129))</f>
        <v>10500</v>
      </c>
      <c r="N129" s="9">
        <f t="shared" ref="N129" si="124">M129/(L129)/F129%</f>
        <v>2.0202020202020199</v>
      </c>
    </row>
    <row r="130" spans="1:14" ht="15.75">
      <c r="A130" s="4">
        <v>38</v>
      </c>
      <c r="B130" s="5">
        <v>42958</v>
      </c>
      <c r="C130" s="6" t="s">
        <v>20</v>
      </c>
      <c r="D130" s="6" t="s">
        <v>47</v>
      </c>
      <c r="E130" s="6" t="s">
        <v>55</v>
      </c>
      <c r="F130" s="7">
        <v>1566</v>
      </c>
      <c r="G130" s="7">
        <v>1578</v>
      </c>
      <c r="H130" s="7">
        <v>1560</v>
      </c>
      <c r="I130" s="7">
        <v>1554</v>
      </c>
      <c r="J130" s="7">
        <v>1548</v>
      </c>
      <c r="K130" s="7">
        <v>1548</v>
      </c>
      <c r="L130" s="6">
        <v>500</v>
      </c>
      <c r="M130" s="8">
        <f t="shared" ref="M130" si="125">IF(D130="BUY",(K130-F130)*(L130),(F130-K130)*(L130))</f>
        <v>9000</v>
      </c>
      <c r="N130" s="9">
        <f t="shared" ref="N130" si="126">M130/(L130)/F130%</f>
        <v>1.1494252873563218</v>
      </c>
    </row>
    <row r="131" spans="1:14" ht="15.75">
      <c r="A131" s="4">
        <v>39</v>
      </c>
      <c r="B131" s="5">
        <v>42958</v>
      </c>
      <c r="C131" s="6" t="s">
        <v>20</v>
      </c>
      <c r="D131" s="6" t="s">
        <v>47</v>
      </c>
      <c r="E131" s="6" t="s">
        <v>65</v>
      </c>
      <c r="F131" s="7">
        <v>287</v>
      </c>
      <c r="G131" s="7">
        <v>289</v>
      </c>
      <c r="H131" s="7">
        <v>286</v>
      </c>
      <c r="I131" s="7">
        <v>285</v>
      </c>
      <c r="J131" s="7">
        <v>284</v>
      </c>
      <c r="K131" s="7">
        <v>284</v>
      </c>
      <c r="L131" s="6">
        <v>3500</v>
      </c>
      <c r="M131" s="8">
        <f t="shared" ref="M131" si="127">IF(D131="BUY",(K131-F131)*(L131),(F131-K131)*(L131))</f>
        <v>10500</v>
      </c>
      <c r="N131" s="9">
        <f t="shared" ref="N131" si="128">M131/(L131)/F131%</f>
        <v>1.0452961672473868</v>
      </c>
    </row>
    <row r="132" spans="1:14" ht="15.75">
      <c r="A132" s="4">
        <v>40</v>
      </c>
      <c r="B132" s="5">
        <v>42957</v>
      </c>
      <c r="C132" s="6" t="s">
        <v>20</v>
      </c>
      <c r="D132" s="6" t="s">
        <v>21</v>
      </c>
      <c r="E132" s="6" t="s">
        <v>67</v>
      </c>
      <c r="F132" s="7">
        <v>242.5</v>
      </c>
      <c r="G132" s="7">
        <v>240.5</v>
      </c>
      <c r="H132" s="7">
        <v>243.5</v>
      </c>
      <c r="I132" s="7">
        <v>244.5</v>
      </c>
      <c r="J132" s="7">
        <v>245.5</v>
      </c>
      <c r="K132" s="7">
        <v>244.5</v>
      </c>
      <c r="L132" s="6">
        <v>3500</v>
      </c>
      <c r="M132" s="8">
        <f t="shared" ref="M132" si="129">IF(D132="BUY",(K132-F132)*(L132),(F132-K132)*(L132))</f>
        <v>7000</v>
      </c>
      <c r="N132" s="9">
        <f t="shared" ref="N132" si="130">M132/(L132)/F132%</f>
        <v>0.82474226804123718</v>
      </c>
    </row>
    <row r="133" spans="1:14" ht="15.75">
      <c r="A133" s="4">
        <v>41</v>
      </c>
      <c r="B133" s="5">
        <v>42957</v>
      </c>
      <c r="C133" s="6" t="s">
        <v>20</v>
      </c>
      <c r="D133" s="6" t="s">
        <v>47</v>
      </c>
      <c r="E133" s="6" t="s">
        <v>66</v>
      </c>
      <c r="F133" s="7">
        <v>127</v>
      </c>
      <c r="G133" s="7">
        <v>128</v>
      </c>
      <c r="H133" s="7">
        <v>126.5</v>
      </c>
      <c r="I133" s="7">
        <v>126</v>
      </c>
      <c r="J133" s="7">
        <v>125.5</v>
      </c>
      <c r="K133" s="7">
        <v>125.5</v>
      </c>
      <c r="L133" s="6">
        <v>6000</v>
      </c>
      <c r="M133" s="8">
        <f t="shared" ref="M133" si="131">IF(D133="BUY",(K133-F133)*(L133),(F133-K133)*(L133))</f>
        <v>9000</v>
      </c>
      <c r="N133" s="9">
        <f t="shared" ref="N133" si="132">M133/(L133)/F133%</f>
        <v>1.1811023622047243</v>
      </c>
    </row>
    <row r="134" spans="1:14" ht="15.75">
      <c r="A134" s="4">
        <v>42</v>
      </c>
      <c r="B134" s="5">
        <v>42957</v>
      </c>
      <c r="C134" s="6" t="s">
        <v>20</v>
      </c>
      <c r="D134" s="6" t="s">
        <v>47</v>
      </c>
      <c r="E134" s="6" t="s">
        <v>243</v>
      </c>
      <c r="F134" s="7">
        <v>392.8</v>
      </c>
      <c r="G134" s="7">
        <v>398.5</v>
      </c>
      <c r="H134" s="7">
        <v>390</v>
      </c>
      <c r="I134" s="7">
        <v>387</v>
      </c>
      <c r="J134" s="7">
        <v>384</v>
      </c>
      <c r="K134" s="7">
        <v>384</v>
      </c>
      <c r="L134" s="6">
        <v>1500</v>
      </c>
      <c r="M134" s="8">
        <f t="shared" ref="M134" si="133">IF(D134="BUY",(K134-F134)*(L134),(F134-K134)*(L134))</f>
        <v>13200.000000000016</v>
      </c>
      <c r="N134" s="9">
        <f t="shared" ref="N134:N135" si="134">M134/(L134)/F134%</f>
        <v>2.2403258655804512</v>
      </c>
    </row>
    <row r="135" spans="1:14" ht="15.75">
      <c r="A135" s="4">
        <v>43</v>
      </c>
      <c r="B135" s="5">
        <v>42956</v>
      </c>
      <c r="C135" s="6" t="s">
        <v>20</v>
      </c>
      <c r="D135" s="6" t="s">
        <v>21</v>
      </c>
      <c r="E135" s="6" t="s">
        <v>242</v>
      </c>
      <c r="F135" s="7">
        <v>72.5</v>
      </c>
      <c r="G135" s="7">
        <v>71.5</v>
      </c>
      <c r="H135" s="7">
        <v>73</v>
      </c>
      <c r="I135" s="7">
        <v>73.5</v>
      </c>
      <c r="J135" s="7">
        <v>74</v>
      </c>
      <c r="K135" s="7">
        <v>71.5</v>
      </c>
      <c r="L135" s="6">
        <v>8500</v>
      </c>
      <c r="M135" s="8">
        <f t="shared" ref="M135" si="135">IF(D135="BUY",(K135-F135)*(L135),(F135-K135)*(L135))</f>
        <v>-8500</v>
      </c>
      <c r="N135" s="63">
        <f t="shared" si="134"/>
        <v>-1.3793103448275863</v>
      </c>
    </row>
    <row r="136" spans="1:14" ht="15.75">
      <c r="A136" s="4">
        <v>44</v>
      </c>
      <c r="B136" s="5">
        <v>42956</v>
      </c>
      <c r="C136" s="6" t="s">
        <v>20</v>
      </c>
      <c r="D136" s="6" t="s">
        <v>21</v>
      </c>
      <c r="E136" s="6" t="s">
        <v>76</v>
      </c>
      <c r="F136" s="7">
        <v>129.5</v>
      </c>
      <c r="G136" s="7">
        <v>128.5</v>
      </c>
      <c r="H136" s="7">
        <v>130</v>
      </c>
      <c r="I136" s="7">
        <v>130.5</v>
      </c>
      <c r="J136" s="7">
        <v>131</v>
      </c>
      <c r="K136" s="7">
        <v>131</v>
      </c>
      <c r="L136" s="6">
        <v>6000</v>
      </c>
      <c r="M136" s="8">
        <f t="shared" ref="M136" si="136">IF(D136="BUY",(K136-F136)*(L136),(F136-K136)*(L136))</f>
        <v>9000</v>
      </c>
      <c r="N136" s="9">
        <f t="shared" ref="N136" si="137">M136/(L136)/F136%</f>
        <v>1.1583011583011584</v>
      </c>
    </row>
    <row r="137" spans="1:14" ht="15.75">
      <c r="A137" s="4">
        <v>45</v>
      </c>
      <c r="B137" s="5">
        <v>42955</v>
      </c>
      <c r="C137" s="6" t="s">
        <v>20</v>
      </c>
      <c r="D137" s="6" t="s">
        <v>21</v>
      </c>
      <c r="E137" s="6" t="s">
        <v>241</v>
      </c>
      <c r="F137" s="7">
        <v>113.5</v>
      </c>
      <c r="G137" s="7">
        <v>112.5</v>
      </c>
      <c r="H137" s="7">
        <v>114</v>
      </c>
      <c r="I137" s="7">
        <v>114.5</v>
      </c>
      <c r="J137" s="7">
        <v>115</v>
      </c>
      <c r="K137" s="7">
        <v>114.5</v>
      </c>
      <c r="L137" s="6">
        <v>7000</v>
      </c>
      <c r="M137" s="8">
        <f t="shared" ref="M137" si="138">IF(D137="BUY",(K137-F137)*(L137),(F137-K137)*(L137))</f>
        <v>7000</v>
      </c>
      <c r="N137" s="9">
        <f t="shared" ref="N137" si="139">M137/(L137)/F137%</f>
        <v>0.88105726872246692</v>
      </c>
    </row>
    <row r="138" spans="1:14" ht="15.75">
      <c r="A138" s="4">
        <v>46</v>
      </c>
      <c r="B138" s="5">
        <v>42955</v>
      </c>
      <c r="C138" s="6" t="s">
        <v>20</v>
      </c>
      <c r="D138" s="6" t="s">
        <v>21</v>
      </c>
      <c r="E138" s="6" t="s">
        <v>65</v>
      </c>
      <c r="F138" s="7">
        <v>301</v>
      </c>
      <c r="G138" s="7">
        <v>299</v>
      </c>
      <c r="H138" s="7">
        <v>302</v>
      </c>
      <c r="I138" s="7">
        <v>303</v>
      </c>
      <c r="J138" s="7">
        <v>304</v>
      </c>
      <c r="K138" s="7">
        <v>302</v>
      </c>
      <c r="L138" s="6">
        <v>3500</v>
      </c>
      <c r="M138" s="8">
        <f t="shared" ref="M138:M139" si="140">IF(D138="BUY",(K138-F138)*(L138),(F138-K138)*(L138))</f>
        <v>3500</v>
      </c>
      <c r="N138" s="9">
        <f t="shared" ref="N138:N139" si="141">M138/(L138)/F138%</f>
        <v>0.33222591362126247</v>
      </c>
    </row>
    <row r="139" spans="1:14" ht="15.75">
      <c r="A139" s="4">
        <v>47</v>
      </c>
      <c r="B139" s="5">
        <v>42954</v>
      </c>
      <c r="C139" s="6" t="s">
        <v>20</v>
      </c>
      <c r="D139" s="6" t="s">
        <v>21</v>
      </c>
      <c r="E139" s="6" t="s">
        <v>65</v>
      </c>
      <c r="F139" s="7">
        <v>292</v>
      </c>
      <c r="G139" s="7">
        <v>290</v>
      </c>
      <c r="H139" s="7">
        <v>293</v>
      </c>
      <c r="I139" s="7">
        <v>294</v>
      </c>
      <c r="J139" s="7">
        <v>295</v>
      </c>
      <c r="K139" s="7">
        <v>293</v>
      </c>
      <c r="L139" s="6">
        <v>3500</v>
      </c>
      <c r="M139" s="8">
        <f t="shared" si="140"/>
        <v>3500</v>
      </c>
      <c r="N139" s="9">
        <f t="shared" si="141"/>
        <v>0.34246575342465752</v>
      </c>
    </row>
    <row r="140" spans="1:14" ht="15.75">
      <c r="A140" s="4">
        <v>48</v>
      </c>
      <c r="B140" s="5">
        <v>42954</v>
      </c>
      <c r="C140" s="6" t="s">
        <v>20</v>
      </c>
      <c r="D140" s="6" t="s">
        <v>21</v>
      </c>
      <c r="E140" s="6" t="s">
        <v>240</v>
      </c>
      <c r="F140" s="7">
        <v>123</v>
      </c>
      <c r="G140" s="7">
        <v>122</v>
      </c>
      <c r="H140" s="7">
        <v>123.5</v>
      </c>
      <c r="I140" s="7">
        <v>124</v>
      </c>
      <c r="J140" s="7">
        <v>124.5</v>
      </c>
      <c r="K140" s="7">
        <v>123.5</v>
      </c>
      <c r="L140" s="6">
        <v>8000</v>
      </c>
      <c r="M140" s="8">
        <f t="shared" ref="M140" si="142">IF(D140="BUY",(K140-F140)*(L140),(F140-K140)*(L140))</f>
        <v>4000</v>
      </c>
      <c r="N140" s="9">
        <f t="shared" ref="N140" si="143">M140/(L140)/F140%</f>
        <v>0.4065040650406504</v>
      </c>
    </row>
    <row r="141" spans="1:14" ht="15.75">
      <c r="A141" s="4">
        <v>49</v>
      </c>
      <c r="B141" s="5">
        <v>42954</v>
      </c>
      <c r="C141" s="6" t="s">
        <v>20</v>
      </c>
      <c r="D141" s="6" t="s">
        <v>21</v>
      </c>
      <c r="E141" s="6" t="s">
        <v>66</v>
      </c>
      <c r="F141" s="7">
        <v>130.5</v>
      </c>
      <c r="G141" s="7">
        <v>129.5</v>
      </c>
      <c r="H141" s="7">
        <v>131</v>
      </c>
      <c r="I141" s="7">
        <v>131.5</v>
      </c>
      <c r="J141" s="7">
        <v>132</v>
      </c>
      <c r="K141" s="7">
        <v>131.5</v>
      </c>
      <c r="L141" s="6">
        <v>6000</v>
      </c>
      <c r="M141" s="8">
        <f t="shared" ref="M141" si="144">IF(D141="BUY",(K141-F141)*(L141),(F141-K141)*(L141))</f>
        <v>6000</v>
      </c>
      <c r="N141" s="9">
        <f t="shared" ref="N141" si="145">M141/(L141)/F141%</f>
        <v>0.76628352490421459</v>
      </c>
    </row>
    <row r="142" spans="1:14" ht="15.75">
      <c r="A142" s="4">
        <v>50</v>
      </c>
      <c r="B142" s="5">
        <v>42954</v>
      </c>
      <c r="C142" s="6" t="s">
        <v>20</v>
      </c>
      <c r="D142" s="6" t="s">
        <v>21</v>
      </c>
      <c r="E142" s="6" t="s">
        <v>65</v>
      </c>
      <c r="F142" s="7">
        <v>292</v>
      </c>
      <c r="G142" s="7">
        <v>290</v>
      </c>
      <c r="H142" s="7">
        <v>293</v>
      </c>
      <c r="I142" s="7">
        <v>294</v>
      </c>
      <c r="J142" s="7">
        <v>295</v>
      </c>
      <c r="K142" s="7">
        <v>293</v>
      </c>
      <c r="L142" s="6">
        <v>3500</v>
      </c>
      <c r="M142" s="8">
        <f t="shared" ref="M142" si="146">IF(D142="BUY",(K142-F142)*(L142),(F142-K142)*(L142))</f>
        <v>3500</v>
      </c>
      <c r="N142" s="9">
        <f t="shared" ref="N142" si="147">M142/(L142)/F142%</f>
        <v>0.34246575342465752</v>
      </c>
    </row>
    <row r="143" spans="1:14" ht="15.75">
      <c r="A143" s="4">
        <v>51</v>
      </c>
      <c r="B143" s="5">
        <v>42951</v>
      </c>
      <c r="C143" s="6" t="s">
        <v>20</v>
      </c>
      <c r="D143" s="6" t="s">
        <v>21</v>
      </c>
      <c r="E143" s="6" t="s">
        <v>22</v>
      </c>
      <c r="F143" s="7">
        <v>501</v>
      </c>
      <c r="G143" s="7">
        <v>497</v>
      </c>
      <c r="H143" s="7">
        <v>503</v>
      </c>
      <c r="I143" s="7">
        <v>505</v>
      </c>
      <c r="J143" s="7">
        <v>507</v>
      </c>
      <c r="K143" s="7">
        <v>507</v>
      </c>
      <c r="L143" s="6">
        <v>1800</v>
      </c>
      <c r="M143" s="8">
        <f t="shared" ref="M143" si="148">IF(D143="BUY",(K143-F143)*(L143),(F143-K143)*(L143))</f>
        <v>10800</v>
      </c>
      <c r="N143" s="9">
        <f t="shared" ref="N143" si="149">M143/(L143)/F143%</f>
        <v>1.1976047904191618</v>
      </c>
    </row>
    <row r="144" spans="1:14" ht="15.75">
      <c r="A144" s="4">
        <v>52</v>
      </c>
      <c r="B144" s="5">
        <v>42951</v>
      </c>
      <c r="C144" s="6" t="s">
        <v>20</v>
      </c>
      <c r="D144" s="6" t="s">
        <v>21</v>
      </c>
      <c r="E144" s="6" t="s">
        <v>239</v>
      </c>
      <c r="F144" s="7">
        <v>286</v>
      </c>
      <c r="G144" s="7">
        <v>284</v>
      </c>
      <c r="H144" s="7">
        <v>287</v>
      </c>
      <c r="I144" s="7">
        <v>288</v>
      </c>
      <c r="J144" s="7">
        <v>289</v>
      </c>
      <c r="K144" s="7">
        <v>288</v>
      </c>
      <c r="L144" s="6">
        <v>3200</v>
      </c>
      <c r="M144" s="8">
        <f t="shared" ref="M144" si="150">IF(D144="BUY",(K144-F144)*(L144),(F144-K144)*(L144))</f>
        <v>6400</v>
      </c>
      <c r="N144" s="9">
        <f t="shared" ref="N144" si="151">M144/(L144)/F144%</f>
        <v>0.69930069930069938</v>
      </c>
    </row>
    <row r="145" spans="1:14" ht="15.75">
      <c r="A145" s="4">
        <v>53</v>
      </c>
      <c r="B145" s="5">
        <v>42951</v>
      </c>
      <c r="C145" s="6" t="s">
        <v>20</v>
      </c>
      <c r="D145" s="6" t="s">
        <v>21</v>
      </c>
      <c r="E145" s="6" t="s">
        <v>238</v>
      </c>
      <c r="F145" s="7">
        <v>3900</v>
      </c>
      <c r="G145" s="7">
        <v>3870</v>
      </c>
      <c r="H145" s="7">
        <v>3920</v>
      </c>
      <c r="I145" s="7">
        <v>3940</v>
      </c>
      <c r="J145" s="7">
        <v>3960</v>
      </c>
      <c r="K145" s="7">
        <v>3960</v>
      </c>
      <c r="L145" s="6">
        <v>200</v>
      </c>
      <c r="M145" s="8">
        <f t="shared" ref="M145" si="152">IF(D145="BUY",(K145-F145)*(L145),(F145-K145)*(L145))</f>
        <v>12000</v>
      </c>
      <c r="N145" s="9">
        <f t="shared" ref="N145" si="153">M145/(L145)/F145%</f>
        <v>1.5384615384615385</v>
      </c>
    </row>
    <row r="146" spans="1:14" ht="15.75">
      <c r="A146" s="4">
        <v>54</v>
      </c>
      <c r="B146" s="5">
        <v>42951</v>
      </c>
      <c r="C146" s="6" t="s">
        <v>20</v>
      </c>
      <c r="D146" s="6" t="s">
        <v>21</v>
      </c>
      <c r="E146" s="6" t="s">
        <v>65</v>
      </c>
      <c r="F146" s="7">
        <v>284</v>
      </c>
      <c r="G146" s="7">
        <v>282</v>
      </c>
      <c r="H146" s="7">
        <v>285</v>
      </c>
      <c r="I146" s="7">
        <v>286</v>
      </c>
      <c r="J146" s="7">
        <v>287</v>
      </c>
      <c r="K146" s="7">
        <v>287</v>
      </c>
      <c r="L146" s="6">
        <v>3500</v>
      </c>
      <c r="M146" s="8">
        <f t="shared" ref="M146" si="154">IF(D146="BUY",(K146-F146)*(L146),(F146-K146)*(L146))</f>
        <v>10500</v>
      </c>
      <c r="N146" s="9">
        <f t="shared" ref="N146" si="155">M146/(L146)/F146%</f>
        <v>1.0563380281690142</v>
      </c>
    </row>
    <row r="147" spans="1:14" ht="15.75">
      <c r="A147" s="4">
        <v>55</v>
      </c>
      <c r="B147" s="5">
        <v>42950</v>
      </c>
      <c r="C147" s="6" t="s">
        <v>20</v>
      </c>
      <c r="D147" s="6" t="s">
        <v>21</v>
      </c>
      <c r="E147" s="6" t="s">
        <v>55</v>
      </c>
      <c r="F147" s="7">
        <v>1658</v>
      </c>
      <c r="G147" s="7">
        <v>1644</v>
      </c>
      <c r="H147" s="7">
        <v>1666</v>
      </c>
      <c r="I147" s="7">
        <v>1674</v>
      </c>
      <c r="J147" s="7">
        <v>1682</v>
      </c>
      <c r="K147" s="7">
        <v>1666</v>
      </c>
      <c r="L147" s="6">
        <v>500</v>
      </c>
      <c r="M147" s="8">
        <f t="shared" ref="M147:M152" si="156">IF(D147="BUY",(K147-F147)*(L147),(F147-K147)*(L147))</f>
        <v>4000</v>
      </c>
      <c r="N147" s="9">
        <f t="shared" ref="N147:N154" si="157">M147/(L147)/F147%</f>
        <v>0.48250904704463216</v>
      </c>
    </row>
    <row r="148" spans="1:14" ht="15.75">
      <c r="A148" s="4">
        <v>56</v>
      </c>
      <c r="B148" s="5">
        <v>42950</v>
      </c>
      <c r="C148" s="6" t="s">
        <v>20</v>
      </c>
      <c r="D148" s="6" t="s">
        <v>21</v>
      </c>
      <c r="E148" s="6" t="s">
        <v>237</v>
      </c>
      <c r="F148" s="7">
        <v>268.5</v>
      </c>
      <c r="G148" s="7">
        <v>265.5</v>
      </c>
      <c r="H148" s="7">
        <v>270</v>
      </c>
      <c r="I148" s="7">
        <v>271.5</v>
      </c>
      <c r="J148" s="7">
        <v>273</v>
      </c>
      <c r="K148" s="7">
        <v>273</v>
      </c>
      <c r="L148" s="6">
        <v>2500</v>
      </c>
      <c r="M148" s="8">
        <f t="shared" si="156"/>
        <v>11250</v>
      </c>
      <c r="N148" s="9">
        <f t="shared" si="157"/>
        <v>1.6759776536312849</v>
      </c>
    </row>
    <row r="149" spans="1:14" ht="15.75">
      <c r="A149" s="4">
        <v>57</v>
      </c>
      <c r="B149" s="5">
        <v>42950</v>
      </c>
      <c r="C149" s="6" t="s">
        <v>20</v>
      </c>
      <c r="D149" s="6" t="s">
        <v>21</v>
      </c>
      <c r="E149" s="6" t="s">
        <v>68</v>
      </c>
      <c r="F149" s="7">
        <v>400</v>
      </c>
      <c r="G149" s="7">
        <v>396</v>
      </c>
      <c r="H149" s="7">
        <v>402</v>
      </c>
      <c r="I149" s="7">
        <v>404</v>
      </c>
      <c r="J149" s="7">
        <v>406</v>
      </c>
      <c r="K149" s="7">
        <v>406</v>
      </c>
      <c r="L149" s="6">
        <v>1575</v>
      </c>
      <c r="M149" s="8">
        <f t="shared" si="156"/>
        <v>9450</v>
      </c>
      <c r="N149" s="9">
        <f t="shared" si="157"/>
        <v>1.5</v>
      </c>
    </row>
    <row r="150" spans="1:14" ht="15.75">
      <c r="A150" s="4">
        <v>58</v>
      </c>
      <c r="B150" s="5">
        <v>42949</v>
      </c>
      <c r="C150" s="6" t="s">
        <v>20</v>
      </c>
      <c r="D150" s="6" t="s">
        <v>21</v>
      </c>
      <c r="E150" s="6" t="s">
        <v>236</v>
      </c>
      <c r="F150" s="7">
        <v>1762</v>
      </c>
      <c r="G150" s="7">
        <v>1746</v>
      </c>
      <c r="H150" s="7">
        <v>1770</v>
      </c>
      <c r="I150" s="7">
        <v>1778</v>
      </c>
      <c r="J150" s="7">
        <v>1786</v>
      </c>
      <c r="K150" s="7">
        <v>1778</v>
      </c>
      <c r="L150" s="6">
        <v>400</v>
      </c>
      <c r="M150" s="8">
        <f t="shared" si="156"/>
        <v>6400</v>
      </c>
      <c r="N150" s="9">
        <f t="shared" si="157"/>
        <v>0.90805902383654935</v>
      </c>
    </row>
    <row r="151" spans="1:14" ht="15.75">
      <c r="A151" s="4">
        <v>59</v>
      </c>
      <c r="B151" s="5">
        <v>42949</v>
      </c>
      <c r="C151" s="6" t="s">
        <v>20</v>
      </c>
      <c r="D151" s="6" t="s">
        <v>21</v>
      </c>
      <c r="E151" s="6" t="s">
        <v>61</v>
      </c>
      <c r="F151" s="7">
        <v>157</v>
      </c>
      <c r="G151" s="7">
        <v>155</v>
      </c>
      <c r="H151" s="7">
        <v>158</v>
      </c>
      <c r="I151" s="7">
        <v>159</v>
      </c>
      <c r="J151" s="7">
        <v>160</v>
      </c>
      <c r="K151" s="7">
        <v>160</v>
      </c>
      <c r="L151" s="6">
        <v>4500</v>
      </c>
      <c r="M151" s="8">
        <f t="shared" si="156"/>
        <v>13500</v>
      </c>
      <c r="N151" s="9">
        <f t="shared" si="157"/>
        <v>1.910828025477707</v>
      </c>
    </row>
    <row r="152" spans="1:14" ht="15.75">
      <c r="A152" s="4">
        <v>60</v>
      </c>
      <c r="B152" s="5">
        <v>42949</v>
      </c>
      <c r="C152" s="6" t="s">
        <v>20</v>
      </c>
      <c r="D152" s="6" t="s">
        <v>21</v>
      </c>
      <c r="E152" s="6" t="s">
        <v>235</v>
      </c>
      <c r="F152" s="7">
        <v>175.5</v>
      </c>
      <c r="G152" s="7">
        <v>173.5</v>
      </c>
      <c r="H152" s="7">
        <v>176.5</v>
      </c>
      <c r="I152" s="7">
        <v>177.5</v>
      </c>
      <c r="J152" s="7">
        <v>178.5</v>
      </c>
      <c r="K152" s="7">
        <v>176.5</v>
      </c>
      <c r="L152" s="6">
        <v>4500</v>
      </c>
      <c r="M152" s="8">
        <f t="shared" si="156"/>
        <v>4500</v>
      </c>
      <c r="N152" s="9">
        <f t="shared" si="157"/>
        <v>0.56980056980056981</v>
      </c>
    </row>
    <row r="153" spans="1:14" ht="15.75">
      <c r="A153" s="4">
        <v>61</v>
      </c>
      <c r="B153" s="5">
        <v>42948</v>
      </c>
      <c r="C153" s="6" t="s">
        <v>20</v>
      </c>
      <c r="D153" s="6" t="s">
        <v>21</v>
      </c>
      <c r="E153" s="6" t="s">
        <v>22</v>
      </c>
      <c r="F153" s="7">
        <v>482.5</v>
      </c>
      <c r="G153" s="7">
        <v>478.5</v>
      </c>
      <c r="H153" s="7">
        <v>484.5</v>
      </c>
      <c r="I153" s="7">
        <v>486.5</v>
      </c>
      <c r="J153" s="7">
        <v>488.5</v>
      </c>
      <c r="K153" s="7">
        <v>486.5</v>
      </c>
      <c r="L153" s="6">
        <v>1800</v>
      </c>
      <c r="M153" s="8">
        <f t="shared" ref="M153:M154" si="158">IF(D153="BUY",(K153-F153)*(L153),(F153-K153)*(L153))</f>
        <v>7200</v>
      </c>
      <c r="N153" s="9">
        <f t="shared" si="157"/>
        <v>0.82901554404145072</v>
      </c>
    </row>
    <row r="154" spans="1:14" ht="15.75">
      <c r="A154" s="4">
        <v>62</v>
      </c>
      <c r="B154" s="5">
        <v>42948</v>
      </c>
      <c r="C154" s="6" t="s">
        <v>20</v>
      </c>
      <c r="D154" s="6" t="s">
        <v>21</v>
      </c>
      <c r="E154" s="6" t="s">
        <v>23</v>
      </c>
      <c r="F154" s="7">
        <v>515</v>
      </c>
      <c r="G154" s="7">
        <v>511</v>
      </c>
      <c r="H154" s="7">
        <v>517</v>
      </c>
      <c r="I154" s="7">
        <v>519</v>
      </c>
      <c r="J154" s="7">
        <v>521</v>
      </c>
      <c r="K154" s="7">
        <v>521</v>
      </c>
      <c r="L154" s="6">
        <v>2000</v>
      </c>
      <c r="M154" s="8">
        <f t="shared" si="158"/>
        <v>12000</v>
      </c>
      <c r="N154" s="9">
        <f t="shared" si="157"/>
        <v>1.1650485436893203</v>
      </c>
    </row>
    <row r="155" spans="1:14" ht="15.75">
      <c r="A155" s="56"/>
      <c r="B155" s="5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8"/>
      <c r="N155" s="9"/>
    </row>
    <row r="156" spans="1:14" ht="15.75">
      <c r="A156" s="10" t="s">
        <v>24</v>
      </c>
      <c r="B156" s="11"/>
      <c r="C156" s="12"/>
      <c r="D156" s="13"/>
      <c r="E156" s="14"/>
      <c r="F156" s="14"/>
      <c r="G156" s="15"/>
      <c r="H156" s="14"/>
      <c r="I156" s="14"/>
      <c r="J156" s="14"/>
      <c r="K156" s="16"/>
      <c r="L156" s="17"/>
      <c r="M156" s="1"/>
      <c r="N156" s="18"/>
    </row>
    <row r="157" spans="1:14" ht="15.75">
      <c r="A157" s="10" t="s">
        <v>25</v>
      </c>
      <c r="B157" s="19"/>
      <c r="C157" s="12"/>
      <c r="D157" s="13"/>
      <c r="E157" s="14"/>
      <c r="F157" s="14"/>
      <c r="G157" s="15"/>
      <c r="H157" s="14"/>
      <c r="I157" s="14"/>
      <c r="J157" s="14"/>
      <c r="K157" s="16"/>
      <c r="L157" s="17"/>
      <c r="M157" s="1"/>
      <c r="N157" s="1"/>
    </row>
    <row r="158" spans="1:14" s="1" customFormat="1" ht="15.75">
      <c r="A158" s="10" t="s">
        <v>25</v>
      </c>
      <c r="B158" s="19"/>
      <c r="C158" s="20"/>
      <c r="D158" s="21"/>
      <c r="E158" s="22"/>
      <c r="F158" s="22"/>
      <c r="G158" s="23"/>
      <c r="H158" s="22"/>
      <c r="I158" s="22"/>
      <c r="J158" s="22"/>
      <c r="K158" s="22"/>
      <c r="L158" s="17"/>
      <c r="M158" s="17"/>
      <c r="N158" s="17"/>
    </row>
    <row r="159" spans="1:14" ht="16.5" thickBot="1">
      <c r="A159" s="20"/>
      <c r="B159" s="19"/>
      <c r="C159" s="22"/>
      <c r="D159" s="22"/>
      <c r="E159" s="22"/>
      <c r="F159" s="24"/>
      <c r="G159" s="25"/>
      <c r="H159" s="26" t="s">
        <v>26</v>
      </c>
      <c r="I159" s="26"/>
      <c r="J159" s="27"/>
      <c r="K159" s="27"/>
      <c r="L159" s="17"/>
      <c r="M159" s="17"/>
      <c r="N159" s="17"/>
    </row>
    <row r="160" spans="1:14" ht="15.75">
      <c r="A160" s="20"/>
      <c r="B160" s="19"/>
      <c r="C160" s="68" t="s">
        <v>27</v>
      </c>
      <c r="D160" s="68"/>
      <c r="E160" s="28">
        <v>62</v>
      </c>
      <c r="F160" s="29">
        <f>F161+F162+F163+F164+F165+F166</f>
        <v>99.999999999999986</v>
      </c>
      <c r="G160" s="22">
        <v>62</v>
      </c>
      <c r="H160" s="30">
        <f>G161/G160%</f>
        <v>90.322580645161295</v>
      </c>
      <c r="I160" s="30"/>
      <c r="J160" s="30"/>
      <c r="K160" s="31"/>
      <c r="L160" s="17"/>
    </row>
    <row r="161" spans="1:252" ht="15.75">
      <c r="A161" s="20"/>
      <c r="B161" s="19"/>
      <c r="C161" s="65" t="s">
        <v>28</v>
      </c>
      <c r="D161" s="65"/>
      <c r="E161" s="32">
        <v>56</v>
      </c>
      <c r="F161" s="33">
        <f>(E161/E160)*100</f>
        <v>90.322580645161281</v>
      </c>
      <c r="G161" s="22">
        <v>56</v>
      </c>
      <c r="H161" s="27"/>
      <c r="I161" s="27"/>
      <c r="J161" s="22"/>
      <c r="K161" s="27"/>
      <c r="M161" s="22" t="s">
        <v>29</v>
      </c>
      <c r="N161" s="22"/>
    </row>
    <row r="162" spans="1:252" ht="15.75">
      <c r="A162" s="34"/>
      <c r="B162" s="19"/>
      <c r="C162" s="65" t="s">
        <v>30</v>
      </c>
      <c r="D162" s="65"/>
      <c r="E162" s="32">
        <v>0</v>
      </c>
      <c r="F162" s="33">
        <f>(E162/E160)*100</f>
        <v>0</v>
      </c>
      <c r="G162" s="35"/>
      <c r="H162" s="22"/>
      <c r="I162" s="22"/>
      <c r="J162" s="22"/>
      <c r="K162" s="27"/>
      <c r="L162" s="17"/>
      <c r="M162" s="20"/>
      <c r="N162" s="20"/>
    </row>
    <row r="163" spans="1:252" ht="15.75">
      <c r="A163" s="34"/>
      <c r="B163" s="19"/>
      <c r="C163" s="65" t="s">
        <v>31</v>
      </c>
      <c r="D163" s="65"/>
      <c r="E163" s="32">
        <v>0</v>
      </c>
      <c r="F163" s="33">
        <f>(E163/E160)*100</f>
        <v>0</v>
      </c>
      <c r="G163" s="35"/>
      <c r="H163" s="22"/>
      <c r="I163" s="22"/>
      <c r="J163" s="22"/>
      <c r="K163" s="27"/>
      <c r="L163" s="17"/>
      <c r="M163" s="17"/>
      <c r="N163" s="17"/>
    </row>
    <row r="164" spans="1:252" ht="15.75">
      <c r="A164" s="34"/>
      <c r="B164" s="19"/>
      <c r="C164" s="65" t="s">
        <v>32</v>
      </c>
      <c r="D164" s="65"/>
      <c r="E164" s="32">
        <v>6</v>
      </c>
      <c r="F164" s="33">
        <f>(E164/E160)*100</f>
        <v>9.67741935483871</v>
      </c>
      <c r="G164" s="35"/>
      <c r="H164" s="22" t="s">
        <v>33</v>
      </c>
      <c r="I164" s="22"/>
      <c r="J164" s="27"/>
      <c r="K164" s="27"/>
      <c r="L164" s="17"/>
      <c r="M164" s="17"/>
      <c r="N164" s="17"/>
    </row>
    <row r="165" spans="1:252" ht="15.75">
      <c r="A165" s="34"/>
      <c r="B165" s="19"/>
      <c r="C165" s="65" t="s">
        <v>34</v>
      </c>
      <c r="D165" s="65"/>
      <c r="E165" s="32">
        <v>0</v>
      </c>
      <c r="F165" s="33">
        <f>(E165/E160)*100</f>
        <v>0</v>
      </c>
      <c r="G165" s="35"/>
      <c r="H165" s="22"/>
      <c r="I165" s="22"/>
      <c r="J165" s="27"/>
      <c r="K165" s="27"/>
      <c r="L165" s="17"/>
      <c r="M165" s="17"/>
      <c r="N165" s="17"/>
    </row>
    <row r="166" spans="1:252" ht="16.5" thickBot="1">
      <c r="A166" s="34"/>
      <c r="B166" s="19"/>
      <c r="C166" s="66" t="s">
        <v>35</v>
      </c>
      <c r="D166" s="66"/>
      <c r="E166" s="36"/>
      <c r="F166" s="37">
        <f>(E166/E160)*100</f>
        <v>0</v>
      </c>
      <c r="G166" s="35"/>
      <c r="H166" s="22"/>
      <c r="I166" s="22"/>
      <c r="J166" s="31"/>
      <c r="K166" s="31"/>
      <c r="M166" s="17"/>
      <c r="N166" s="17"/>
    </row>
    <row r="167" spans="1:252" ht="15.75">
      <c r="A167" s="39" t="s">
        <v>36</v>
      </c>
      <c r="B167" s="11"/>
      <c r="C167" s="12"/>
      <c r="D167" s="12"/>
      <c r="E167" s="14"/>
      <c r="F167" s="14"/>
      <c r="G167" s="15"/>
      <c r="H167" s="40"/>
      <c r="I167" s="40"/>
      <c r="J167" s="40"/>
      <c r="K167" s="14"/>
      <c r="L167" s="17"/>
      <c r="M167" s="38"/>
      <c r="N167" s="38"/>
    </row>
    <row r="168" spans="1:252" ht="15.75">
      <c r="A168" s="13" t="s">
        <v>37</v>
      </c>
      <c r="B168" s="11"/>
      <c r="C168" s="41"/>
      <c r="D168" s="42"/>
      <c r="E168" s="12"/>
      <c r="F168" s="40"/>
      <c r="G168" s="15"/>
      <c r="H168" s="40"/>
      <c r="I168" s="40"/>
      <c r="J168" s="40"/>
      <c r="K168" s="14"/>
      <c r="L168" s="17"/>
      <c r="M168" s="20"/>
      <c r="N168" s="20"/>
    </row>
    <row r="169" spans="1:252" ht="15.75">
      <c r="A169" s="13" t="s">
        <v>38</v>
      </c>
      <c r="B169" s="11"/>
      <c r="C169" s="12"/>
      <c r="D169" s="42"/>
      <c r="E169" s="12"/>
      <c r="F169" s="40"/>
      <c r="G169" s="15"/>
      <c r="H169" s="43"/>
      <c r="I169" s="43"/>
      <c r="J169" s="43"/>
      <c r="K169" s="14"/>
      <c r="L169" s="17"/>
      <c r="M169" s="17"/>
      <c r="N169" s="17"/>
    </row>
    <row r="170" spans="1:252" ht="15.75">
      <c r="A170" s="13" t="s">
        <v>39</v>
      </c>
      <c r="B170" s="41"/>
      <c r="C170" s="12"/>
      <c r="D170" s="42"/>
      <c r="E170" s="12"/>
      <c r="F170" s="40"/>
      <c r="G170" s="44"/>
      <c r="H170" s="43"/>
      <c r="I170" s="43"/>
      <c r="J170" s="43"/>
      <c r="K170" s="14"/>
      <c r="L170" s="17"/>
      <c r="M170" s="17"/>
      <c r="N170" s="17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</row>
    <row r="171" spans="1:252" ht="15.75">
      <c r="A171" s="13" t="s">
        <v>40</v>
      </c>
      <c r="B171" s="34"/>
      <c r="C171" s="12"/>
      <c r="D171" s="45"/>
      <c r="E171" s="40"/>
      <c r="F171" s="40"/>
      <c r="G171" s="44"/>
      <c r="H171" s="43"/>
      <c r="I171" s="43"/>
      <c r="J171" s="43"/>
      <c r="K171" s="40"/>
      <c r="L171" s="17"/>
      <c r="M171" s="17"/>
      <c r="N171" s="17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</row>
    <row r="173" spans="1:252">
      <c r="A173" s="81" t="s">
        <v>0</v>
      </c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</row>
    <row r="174" spans="1:252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</row>
    <row r="175" spans="1:252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</row>
    <row r="176" spans="1:252" ht="15.75">
      <c r="A176" s="82" t="s">
        <v>1</v>
      </c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</row>
    <row r="177" spans="1:14" ht="15.75">
      <c r="A177" s="82" t="s">
        <v>2</v>
      </c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</row>
    <row r="178" spans="1:14" ht="15" customHeight="1" thickBot="1">
      <c r="A178" s="78" t="s">
        <v>3</v>
      </c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</row>
    <row r="179" spans="1:14" ht="15" customHeight="1">
      <c r="A179" s="46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8"/>
    </row>
    <row r="180" spans="1:14" s="6" customFormat="1" ht="15.75">
      <c r="A180" s="72" t="s">
        <v>41</v>
      </c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1:14" ht="15.75">
      <c r="A181" s="72" t="s">
        <v>5</v>
      </c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1:14" ht="13.9" customHeight="1">
      <c r="A182" s="73" t="s">
        <v>6</v>
      </c>
      <c r="B182" s="67" t="s">
        <v>7</v>
      </c>
      <c r="C182" s="67" t="s">
        <v>8</v>
      </c>
      <c r="D182" s="73" t="s">
        <v>9</v>
      </c>
      <c r="E182" s="73" t="s">
        <v>10</v>
      </c>
      <c r="F182" s="67" t="s">
        <v>11</v>
      </c>
      <c r="G182" s="67" t="s">
        <v>12</v>
      </c>
      <c r="H182" s="74" t="s">
        <v>13</v>
      </c>
      <c r="I182" s="74" t="s">
        <v>14</v>
      </c>
      <c r="J182" s="74" t="s">
        <v>15</v>
      </c>
      <c r="K182" s="75" t="s">
        <v>16</v>
      </c>
      <c r="L182" s="67" t="s">
        <v>17</v>
      </c>
      <c r="M182" s="67" t="s">
        <v>18</v>
      </c>
      <c r="N182" s="67" t="s">
        <v>19</v>
      </c>
    </row>
    <row r="183" spans="1:14">
      <c r="A183" s="73"/>
      <c r="B183" s="67"/>
      <c r="C183" s="67"/>
      <c r="D183" s="73"/>
      <c r="E183" s="73"/>
      <c r="F183" s="67"/>
      <c r="G183" s="67"/>
      <c r="H183" s="74"/>
      <c r="I183" s="74"/>
      <c r="J183" s="74"/>
      <c r="K183" s="75"/>
      <c r="L183" s="67"/>
      <c r="M183" s="67"/>
      <c r="N183" s="67"/>
    </row>
    <row r="184" spans="1:14" ht="15.75">
      <c r="A184" s="4">
        <v>1</v>
      </c>
      <c r="B184" s="5">
        <v>42947</v>
      </c>
      <c r="C184" s="6" t="s">
        <v>20</v>
      </c>
      <c r="D184" s="6" t="s">
        <v>21</v>
      </c>
      <c r="E184" s="6" t="s">
        <v>42</v>
      </c>
      <c r="F184" s="7">
        <v>74</v>
      </c>
      <c r="G184" s="7">
        <v>73</v>
      </c>
      <c r="H184" s="7">
        <v>74.5</v>
      </c>
      <c r="I184" s="7">
        <v>75</v>
      </c>
      <c r="J184" s="7">
        <v>75.5</v>
      </c>
      <c r="K184" s="7">
        <v>74.5</v>
      </c>
      <c r="L184" s="6">
        <v>8500</v>
      </c>
      <c r="M184" s="8">
        <f t="shared" ref="M184:M215" si="159">IF(D184="BUY",(K184-F184)*(L184),(F184-K184)*(L184))</f>
        <v>4250</v>
      </c>
      <c r="N184" s="9">
        <f t="shared" ref="N184:N244" si="160">M184/(L184)/F184%</f>
        <v>0.67567567567567566</v>
      </c>
    </row>
    <row r="185" spans="1:14" ht="15.75">
      <c r="A185" s="4">
        <v>2</v>
      </c>
      <c r="B185" s="5">
        <v>42947</v>
      </c>
      <c r="C185" s="6" t="s">
        <v>20</v>
      </c>
      <c r="D185" s="6" t="s">
        <v>21</v>
      </c>
      <c r="E185" s="6" t="s">
        <v>43</v>
      </c>
      <c r="F185" s="7">
        <v>1007</v>
      </c>
      <c r="G185" s="7">
        <v>995</v>
      </c>
      <c r="H185" s="7">
        <v>1014</v>
      </c>
      <c r="I185" s="7">
        <v>1021</v>
      </c>
      <c r="J185" s="7">
        <v>1027</v>
      </c>
      <c r="K185" s="7">
        <v>1021</v>
      </c>
      <c r="L185" s="6">
        <v>500</v>
      </c>
      <c r="M185" s="8">
        <f t="shared" si="159"/>
        <v>7000</v>
      </c>
      <c r="N185" s="9">
        <f t="shared" si="160"/>
        <v>1.3902681231380338</v>
      </c>
    </row>
    <row r="186" spans="1:14" ht="15.75">
      <c r="A186" s="4">
        <v>3</v>
      </c>
      <c r="B186" s="5">
        <v>42947</v>
      </c>
      <c r="C186" s="6" t="s">
        <v>20</v>
      </c>
      <c r="D186" s="6" t="s">
        <v>21</v>
      </c>
      <c r="E186" s="6" t="s">
        <v>44</v>
      </c>
      <c r="F186" s="7">
        <v>166.5</v>
      </c>
      <c r="G186" s="7">
        <v>165.5</v>
      </c>
      <c r="H186" s="7">
        <v>167</v>
      </c>
      <c r="I186" s="7">
        <v>167.5</v>
      </c>
      <c r="J186" s="7">
        <v>168</v>
      </c>
      <c r="K186" s="7">
        <v>168</v>
      </c>
      <c r="L186" s="6">
        <v>6000</v>
      </c>
      <c r="M186" s="8">
        <f t="shared" si="159"/>
        <v>9000</v>
      </c>
      <c r="N186" s="9">
        <f t="shared" si="160"/>
        <v>0.90090090090090091</v>
      </c>
    </row>
    <row r="187" spans="1:14" ht="15.75">
      <c r="A187" s="4">
        <v>4</v>
      </c>
      <c r="B187" s="5">
        <v>42944</v>
      </c>
      <c r="C187" s="6" t="s">
        <v>20</v>
      </c>
      <c r="D187" s="6" t="s">
        <v>21</v>
      </c>
      <c r="E187" s="6" t="s">
        <v>45</v>
      </c>
      <c r="F187" s="7">
        <v>260</v>
      </c>
      <c r="G187" s="7">
        <v>257</v>
      </c>
      <c r="H187" s="7">
        <v>261.5</v>
      </c>
      <c r="I187" s="7">
        <v>263</v>
      </c>
      <c r="J187" s="7">
        <v>264.5</v>
      </c>
      <c r="K187" s="7">
        <v>263</v>
      </c>
      <c r="L187" s="6">
        <v>3000</v>
      </c>
      <c r="M187" s="8">
        <f t="shared" si="159"/>
        <v>9000</v>
      </c>
      <c r="N187" s="9">
        <f t="shared" si="160"/>
        <v>1.1538461538461537</v>
      </c>
    </row>
    <row r="188" spans="1:14" ht="15.75">
      <c r="A188" s="4">
        <v>5</v>
      </c>
      <c r="B188" s="5">
        <v>42944</v>
      </c>
      <c r="C188" s="6" t="s">
        <v>20</v>
      </c>
      <c r="D188" s="6" t="s">
        <v>21</v>
      </c>
      <c r="E188" s="6" t="s">
        <v>42</v>
      </c>
      <c r="F188" s="7">
        <v>71</v>
      </c>
      <c r="G188" s="7">
        <v>70</v>
      </c>
      <c r="H188" s="7">
        <v>71.5</v>
      </c>
      <c r="I188" s="7">
        <v>72</v>
      </c>
      <c r="J188" s="7">
        <v>72.5</v>
      </c>
      <c r="K188" s="7">
        <v>72.5</v>
      </c>
      <c r="L188" s="6">
        <v>8500</v>
      </c>
      <c r="M188" s="8">
        <f t="shared" si="159"/>
        <v>12750</v>
      </c>
      <c r="N188" s="9">
        <f t="shared" si="160"/>
        <v>2.1126760563380285</v>
      </c>
    </row>
    <row r="189" spans="1:14" ht="15.75">
      <c r="A189" s="4">
        <v>6</v>
      </c>
      <c r="B189" s="5">
        <v>42944</v>
      </c>
      <c r="C189" s="6" t="s">
        <v>20</v>
      </c>
      <c r="D189" s="6" t="s">
        <v>21</v>
      </c>
      <c r="E189" s="6" t="s">
        <v>46</v>
      </c>
      <c r="F189" s="7">
        <v>467</v>
      </c>
      <c r="G189" s="7">
        <v>464</v>
      </c>
      <c r="H189" s="7">
        <v>469</v>
      </c>
      <c r="I189" s="7">
        <v>471</v>
      </c>
      <c r="J189" s="7">
        <v>473</v>
      </c>
      <c r="K189" s="7">
        <v>473</v>
      </c>
      <c r="L189" s="6">
        <v>2000</v>
      </c>
      <c r="M189" s="8">
        <f t="shared" si="159"/>
        <v>12000</v>
      </c>
      <c r="N189" s="9">
        <f t="shared" si="160"/>
        <v>1.2847965738758029</v>
      </c>
    </row>
    <row r="190" spans="1:14" ht="15.75">
      <c r="A190" s="4">
        <v>7</v>
      </c>
      <c r="B190" s="5">
        <v>42943</v>
      </c>
      <c r="C190" s="6" t="s">
        <v>20</v>
      </c>
      <c r="D190" s="6" t="s">
        <v>47</v>
      </c>
      <c r="E190" s="6" t="s">
        <v>48</v>
      </c>
      <c r="F190" s="7">
        <v>175</v>
      </c>
      <c r="G190" s="7">
        <v>176</v>
      </c>
      <c r="H190" s="7">
        <v>174.5</v>
      </c>
      <c r="I190" s="7">
        <v>174</v>
      </c>
      <c r="J190" s="7">
        <v>173.5</v>
      </c>
      <c r="K190" s="7">
        <v>174.5</v>
      </c>
      <c r="L190" s="6">
        <v>6000</v>
      </c>
      <c r="M190" s="8">
        <f t="shared" si="159"/>
        <v>3000</v>
      </c>
      <c r="N190" s="9">
        <f t="shared" si="160"/>
        <v>0.2857142857142857</v>
      </c>
    </row>
    <row r="191" spans="1:14" ht="15.75">
      <c r="A191" s="4">
        <v>8</v>
      </c>
      <c r="B191" s="5">
        <v>42943</v>
      </c>
      <c r="C191" s="6" t="s">
        <v>20</v>
      </c>
      <c r="D191" s="6" t="s">
        <v>21</v>
      </c>
      <c r="E191" s="6" t="s">
        <v>49</v>
      </c>
      <c r="F191" s="7">
        <v>1766</v>
      </c>
      <c r="G191" s="7">
        <v>1752</v>
      </c>
      <c r="H191" s="7">
        <v>1773</v>
      </c>
      <c r="I191" s="7">
        <v>1780</v>
      </c>
      <c r="J191" s="7">
        <v>1787</v>
      </c>
      <c r="K191" s="7">
        <v>1787</v>
      </c>
      <c r="L191" s="6">
        <v>500</v>
      </c>
      <c r="M191" s="8">
        <f t="shared" si="159"/>
        <v>10500</v>
      </c>
      <c r="N191" s="9">
        <f t="shared" si="160"/>
        <v>1.189127972819932</v>
      </c>
    </row>
    <row r="192" spans="1:14" ht="15.75">
      <c r="A192" s="4">
        <v>9</v>
      </c>
      <c r="B192" s="5">
        <v>42943</v>
      </c>
      <c r="C192" s="6" t="s">
        <v>20</v>
      </c>
      <c r="D192" s="6" t="s">
        <v>21</v>
      </c>
      <c r="E192" s="6" t="s">
        <v>50</v>
      </c>
      <c r="F192" s="7">
        <v>215.5</v>
      </c>
      <c r="G192" s="7">
        <v>213.5</v>
      </c>
      <c r="H192" s="7">
        <v>216.5</v>
      </c>
      <c r="I192" s="7">
        <v>217.5</v>
      </c>
      <c r="J192" s="7">
        <v>218.5</v>
      </c>
      <c r="K192" s="7">
        <v>217.5</v>
      </c>
      <c r="L192" s="6">
        <v>3500</v>
      </c>
      <c r="M192" s="8">
        <f t="shared" si="159"/>
        <v>7000</v>
      </c>
      <c r="N192" s="9">
        <f t="shared" si="160"/>
        <v>0.92807424593967525</v>
      </c>
    </row>
    <row r="193" spans="1:14" ht="15.75">
      <c r="A193" s="4">
        <v>10</v>
      </c>
      <c r="B193" s="5">
        <v>42942</v>
      </c>
      <c r="C193" s="6" t="s">
        <v>20</v>
      </c>
      <c r="D193" s="6" t="s">
        <v>21</v>
      </c>
      <c r="E193" s="6" t="s">
        <v>51</v>
      </c>
      <c r="F193" s="7">
        <v>166.5</v>
      </c>
      <c r="G193" s="7">
        <v>164.5</v>
      </c>
      <c r="H193" s="7">
        <v>167.5</v>
      </c>
      <c r="I193" s="7">
        <v>168.5</v>
      </c>
      <c r="J193" s="7">
        <v>169.5</v>
      </c>
      <c r="K193" s="7">
        <v>164.5</v>
      </c>
      <c r="L193" s="6">
        <v>3500</v>
      </c>
      <c r="M193" s="8">
        <f t="shared" si="159"/>
        <v>-7000</v>
      </c>
      <c r="N193" s="63">
        <f t="shared" si="160"/>
        <v>-1.2012012012012012</v>
      </c>
    </row>
    <row r="194" spans="1:14" ht="15.75">
      <c r="A194" s="4">
        <v>11</v>
      </c>
      <c r="B194" s="5">
        <v>42942</v>
      </c>
      <c r="C194" s="6" t="s">
        <v>20</v>
      </c>
      <c r="D194" s="6" t="s">
        <v>21</v>
      </c>
      <c r="E194" s="6" t="s">
        <v>52</v>
      </c>
      <c r="F194" s="7">
        <v>298</v>
      </c>
      <c r="G194" s="7">
        <v>296</v>
      </c>
      <c r="H194" s="7">
        <v>299</v>
      </c>
      <c r="I194" s="7">
        <v>300</v>
      </c>
      <c r="J194" s="7">
        <v>301</v>
      </c>
      <c r="K194" s="7">
        <v>299</v>
      </c>
      <c r="L194" s="6">
        <v>3000</v>
      </c>
      <c r="M194" s="8">
        <f t="shared" si="159"/>
        <v>3000</v>
      </c>
      <c r="N194" s="9">
        <f t="shared" si="160"/>
        <v>0.33557046979865773</v>
      </c>
    </row>
    <row r="195" spans="1:14" ht="15.75">
      <c r="A195" s="4">
        <v>12</v>
      </c>
      <c r="B195" s="5">
        <v>42941</v>
      </c>
      <c r="C195" s="6" t="s">
        <v>20</v>
      </c>
      <c r="D195" s="6" t="s">
        <v>21</v>
      </c>
      <c r="E195" s="6" t="s">
        <v>53</v>
      </c>
      <c r="F195" s="7">
        <v>163</v>
      </c>
      <c r="G195" s="7">
        <v>161</v>
      </c>
      <c r="H195" s="7">
        <v>164</v>
      </c>
      <c r="I195" s="7">
        <v>165</v>
      </c>
      <c r="J195" s="7">
        <v>166</v>
      </c>
      <c r="K195" s="7">
        <v>164</v>
      </c>
      <c r="L195" s="6">
        <v>3500</v>
      </c>
      <c r="M195" s="8">
        <f t="shared" si="159"/>
        <v>3500</v>
      </c>
      <c r="N195" s="9">
        <f t="shared" si="160"/>
        <v>0.61349693251533743</v>
      </c>
    </row>
    <row r="196" spans="1:14" ht="15.75">
      <c r="A196" s="4">
        <v>13</v>
      </c>
      <c r="B196" s="5">
        <v>42941</v>
      </c>
      <c r="C196" s="6" t="s">
        <v>20</v>
      </c>
      <c r="D196" s="6" t="s">
        <v>21</v>
      </c>
      <c r="E196" s="6" t="s">
        <v>54</v>
      </c>
      <c r="F196" s="7">
        <v>1880</v>
      </c>
      <c r="G196" s="7">
        <v>1870</v>
      </c>
      <c r="H196" s="7">
        <v>1885</v>
      </c>
      <c r="I196" s="7">
        <v>1890</v>
      </c>
      <c r="J196" s="7">
        <v>1895</v>
      </c>
      <c r="K196" s="7">
        <v>1890</v>
      </c>
      <c r="L196" s="6">
        <v>700</v>
      </c>
      <c r="M196" s="8">
        <f t="shared" si="159"/>
        <v>7000</v>
      </c>
      <c r="N196" s="9">
        <f t="shared" si="160"/>
        <v>0.53191489361702127</v>
      </c>
    </row>
    <row r="197" spans="1:14" ht="15.75">
      <c r="A197" s="4">
        <v>14</v>
      </c>
      <c r="B197" s="5">
        <v>42940</v>
      </c>
      <c r="C197" s="6" t="s">
        <v>20</v>
      </c>
      <c r="D197" s="6" t="s">
        <v>21</v>
      </c>
      <c r="E197" s="6" t="s">
        <v>55</v>
      </c>
      <c r="F197" s="7">
        <v>1618</v>
      </c>
      <c r="G197" s="7">
        <v>1605</v>
      </c>
      <c r="H197" s="7">
        <v>1625</v>
      </c>
      <c r="I197" s="7">
        <v>1632</v>
      </c>
      <c r="J197" s="7">
        <v>1639</v>
      </c>
      <c r="K197" s="7">
        <v>1605</v>
      </c>
      <c r="L197" s="6">
        <v>500</v>
      </c>
      <c r="M197" s="8">
        <f t="shared" si="159"/>
        <v>-6500</v>
      </c>
      <c r="N197" s="63">
        <f t="shared" si="160"/>
        <v>-0.80346106304079112</v>
      </c>
    </row>
    <row r="198" spans="1:14" ht="15.75">
      <c r="A198" s="4">
        <v>15</v>
      </c>
      <c r="B198" s="5">
        <v>42940</v>
      </c>
      <c r="C198" s="6" t="s">
        <v>20</v>
      </c>
      <c r="D198" s="6" t="s">
        <v>21</v>
      </c>
      <c r="E198" s="6" t="s">
        <v>43</v>
      </c>
      <c r="F198" s="7">
        <v>991</v>
      </c>
      <c r="G198" s="7">
        <v>979</v>
      </c>
      <c r="H198" s="7">
        <v>997</v>
      </c>
      <c r="I198" s="7">
        <v>1003</v>
      </c>
      <c r="J198" s="7">
        <v>1009</v>
      </c>
      <c r="K198" s="7">
        <v>992</v>
      </c>
      <c r="L198" s="6">
        <v>500</v>
      </c>
      <c r="M198" s="8">
        <f t="shared" si="159"/>
        <v>500</v>
      </c>
      <c r="N198" s="9">
        <f t="shared" si="160"/>
        <v>0.10090817356205853</v>
      </c>
    </row>
    <row r="199" spans="1:14" ht="15.75">
      <c r="A199" s="4">
        <v>16</v>
      </c>
      <c r="B199" s="5">
        <v>42940</v>
      </c>
      <c r="C199" s="6" t="s">
        <v>20</v>
      </c>
      <c r="D199" s="6" t="s">
        <v>21</v>
      </c>
      <c r="E199" s="6" t="s">
        <v>56</v>
      </c>
      <c r="F199" s="7">
        <v>9950</v>
      </c>
      <c r="G199" s="7">
        <v>9910</v>
      </c>
      <c r="H199" s="7">
        <v>9975</v>
      </c>
      <c r="I199" s="7">
        <v>10000</v>
      </c>
      <c r="J199" s="7">
        <v>10025</v>
      </c>
      <c r="K199" s="7">
        <v>9975</v>
      </c>
      <c r="L199" s="6">
        <v>75</v>
      </c>
      <c r="M199" s="8">
        <f t="shared" si="159"/>
        <v>1875</v>
      </c>
      <c r="N199" s="9">
        <f t="shared" si="160"/>
        <v>0.25125628140703515</v>
      </c>
    </row>
    <row r="200" spans="1:14" ht="15.75">
      <c r="A200" s="4">
        <v>17</v>
      </c>
      <c r="B200" s="5">
        <v>42940</v>
      </c>
      <c r="C200" s="6" t="s">
        <v>20</v>
      </c>
      <c r="D200" s="6" t="s">
        <v>21</v>
      </c>
      <c r="E200" s="6" t="s">
        <v>57</v>
      </c>
      <c r="F200" s="7">
        <v>543</v>
      </c>
      <c r="G200" s="7">
        <v>538</v>
      </c>
      <c r="H200" s="7">
        <v>546</v>
      </c>
      <c r="I200" s="7">
        <v>549</v>
      </c>
      <c r="J200" s="7">
        <v>552</v>
      </c>
      <c r="K200" s="7">
        <v>546</v>
      </c>
      <c r="L200" s="6">
        <v>1200</v>
      </c>
      <c r="M200" s="8">
        <f t="shared" si="159"/>
        <v>3600</v>
      </c>
      <c r="N200" s="9">
        <f t="shared" si="160"/>
        <v>0.5524861878453039</v>
      </c>
    </row>
    <row r="201" spans="1:14" ht="15.75">
      <c r="A201" s="4">
        <v>18</v>
      </c>
      <c r="B201" s="5">
        <v>42937</v>
      </c>
      <c r="C201" s="6" t="s">
        <v>20</v>
      </c>
      <c r="D201" s="6" t="s">
        <v>21</v>
      </c>
      <c r="E201" s="6" t="s">
        <v>58</v>
      </c>
      <c r="F201" s="7">
        <v>1170</v>
      </c>
      <c r="G201" s="7">
        <v>1160</v>
      </c>
      <c r="H201" s="7">
        <v>1175</v>
      </c>
      <c r="I201" s="7">
        <v>1180</v>
      </c>
      <c r="J201" s="7">
        <v>1185</v>
      </c>
      <c r="K201" s="7">
        <v>1160</v>
      </c>
      <c r="L201" s="6">
        <v>600</v>
      </c>
      <c r="M201" s="8">
        <f t="shared" si="159"/>
        <v>-6000</v>
      </c>
      <c r="N201" s="63">
        <f t="shared" si="160"/>
        <v>-0.85470085470085477</v>
      </c>
    </row>
    <row r="202" spans="1:14" ht="15.75">
      <c r="A202" s="4">
        <v>19</v>
      </c>
      <c r="B202" s="5">
        <v>42936</v>
      </c>
      <c r="C202" s="6" t="s">
        <v>20</v>
      </c>
      <c r="D202" s="6" t="s">
        <v>21</v>
      </c>
      <c r="E202" s="6" t="s">
        <v>59</v>
      </c>
      <c r="F202" s="7">
        <v>572</v>
      </c>
      <c r="G202" s="7">
        <v>568</v>
      </c>
      <c r="H202" s="7">
        <v>574</v>
      </c>
      <c r="I202" s="7">
        <v>576</v>
      </c>
      <c r="J202" s="7">
        <v>578</v>
      </c>
      <c r="K202" s="7">
        <v>576</v>
      </c>
      <c r="L202" s="6">
        <v>1000</v>
      </c>
      <c r="M202" s="8">
        <f t="shared" si="159"/>
        <v>4000</v>
      </c>
      <c r="N202" s="9">
        <f t="shared" si="160"/>
        <v>0.69930069930069938</v>
      </c>
    </row>
    <row r="203" spans="1:14" ht="15.75">
      <c r="A203" s="4">
        <v>20</v>
      </c>
      <c r="B203" s="5">
        <v>42936</v>
      </c>
      <c r="C203" s="6" t="s">
        <v>20</v>
      </c>
      <c r="D203" s="6" t="s">
        <v>47</v>
      </c>
      <c r="E203" s="6" t="s">
        <v>60</v>
      </c>
      <c r="F203" s="7">
        <v>173.7</v>
      </c>
      <c r="G203" s="7">
        <v>175.5</v>
      </c>
      <c r="H203" s="7">
        <v>172.7</v>
      </c>
      <c r="I203" s="7">
        <v>172</v>
      </c>
      <c r="J203" s="7">
        <v>171.2</v>
      </c>
      <c r="K203" s="7">
        <v>171.2</v>
      </c>
      <c r="L203" s="6">
        <v>4500</v>
      </c>
      <c r="M203" s="8">
        <f t="shared" si="159"/>
        <v>11250</v>
      </c>
      <c r="N203" s="9">
        <f t="shared" si="160"/>
        <v>1.4392630972941856</v>
      </c>
    </row>
    <row r="204" spans="1:14" ht="15.75">
      <c r="A204" s="4">
        <v>21</v>
      </c>
      <c r="B204" s="5">
        <v>42935</v>
      </c>
      <c r="C204" s="6" t="s">
        <v>20</v>
      </c>
      <c r="D204" s="6" t="s">
        <v>21</v>
      </c>
      <c r="E204" s="6" t="s">
        <v>56</v>
      </c>
      <c r="F204" s="7">
        <v>9900</v>
      </c>
      <c r="G204" s="7">
        <v>8860</v>
      </c>
      <c r="H204" s="7">
        <v>9920</v>
      </c>
      <c r="I204" s="7">
        <v>9940</v>
      </c>
      <c r="J204" s="7">
        <v>9960</v>
      </c>
      <c r="K204" s="7">
        <v>9920</v>
      </c>
      <c r="L204" s="6">
        <v>75</v>
      </c>
      <c r="M204" s="8">
        <f t="shared" si="159"/>
        <v>1500</v>
      </c>
      <c r="N204" s="9">
        <f t="shared" si="160"/>
        <v>0.20202020202020202</v>
      </c>
    </row>
    <row r="205" spans="1:14" ht="15.75">
      <c r="A205" s="4">
        <v>22</v>
      </c>
      <c r="B205" s="5">
        <v>42935</v>
      </c>
      <c r="C205" s="6" t="s">
        <v>20</v>
      </c>
      <c r="D205" s="6" t="s">
        <v>21</v>
      </c>
      <c r="E205" s="6" t="s">
        <v>61</v>
      </c>
      <c r="F205" s="7">
        <v>143</v>
      </c>
      <c r="G205" s="7">
        <v>141.4</v>
      </c>
      <c r="H205" s="7">
        <v>143.80000000000001</v>
      </c>
      <c r="I205" s="7">
        <v>144.6</v>
      </c>
      <c r="J205" s="7">
        <v>145.4</v>
      </c>
      <c r="K205" s="7">
        <v>143.80000000000001</v>
      </c>
      <c r="L205" s="6">
        <v>4500</v>
      </c>
      <c r="M205" s="8">
        <f t="shared" si="159"/>
        <v>3600.0000000000509</v>
      </c>
      <c r="N205" s="9">
        <f t="shared" si="160"/>
        <v>0.55944055944056736</v>
      </c>
    </row>
    <row r="206" spans="1:14" ht="15.75">
      <c r="A206" s="4">
        <v>23</v>
      </c>
      <c r="B206" s="5">
        <v>42935</v>
      </c>
      <c r="C206" s="6" t="s">
        <v>20</v>
      </c>
      <c r="D206" s="6" t="s">
        <v>21</v>
      </c>
      <c r="E206" s="6" t="s">
        <v>62</v>
      </c>
      <c r="F206" s="7">
        <v>750</v>
      </c>
      <c r="G206" s="7">
        <v>743</v>
      </c>
      <c r="H206" s="7">
        <v>754</v>
      </c>
      <c r="I206" s="7">
        <v>758</v>
      </c>
      <c r="J206" s="7">
        <v>762</v>
      </c>
      <c r="K206" s="7">
        <v>758</v>
      </c>
      <c r="L206" s="6">
        <v>800</v>
      </c>
      <c r="M206" s="8">
        <f t="shared" si="159"/>
        <v>6400</v>
      </c>
      <c r="N206" s="9">
        <f t="shared" si="160"/>
        <v>1.0666666666666667</v>
      </c>
    </row>
    <row r="207" spans="1:14" ht="15.75">
      <c r="A207" s="4">
        <v>24</v>
      </c>
      <c r="B207" s="5">
        <v>42935</v>
      </c>
      <c r="C207" s="6" t="s">
        <v>20</v>
      </c>
      <c r="D207" s="6" t="s">
        <v>21</v>
      </c>
      <c r="E207" s="6" t="s">
        <v>63</v>
      </c>
      <c r="F207" s="7">
        <v>558.6</v>
      </c>
      <c r="G207" s="7">
        <v>555.6</v>
      </c>
      <c r="H207" s="7">
        <v>560</v>
      </c>
      <c r="I207" s="7">
        <v>561.6</v>
      </c>
      <c r="J207" s="7">
        <v>563</v>
      </c>
      <c r="K207" s="7">
        <v>563</v>
      </c>
      <c r="L207" s="6">
        <v>2000</v>
      </c>
      <c r="M207" s="8">
        <f t="shared" si="159"/>
        <v>8799.9999999999545</v>
      </c>
      <c r="N207" s="9">
        <f t="shared" si="160"/>
        <v>0.78768349445040764</v>
      </c>
    </row>
    <row r="208" spans="1:14" ht="15.75">
      <c r="A208" s="4">
        <v>25</v>
      </c>
      <c r="B208" s="5">
        <v>42934</v>
      </c>
      <c r="C208" s="6" t="s">
        <v>20</v>
      </c>
      <c r="D208" s="6" t="s">
        <v>21</v>
      </c>
      <c r="E208" s="6" t="s">
        <v>63</v>
      </c>
      <c r="F208" s="7">
        <v>556</v>
      </c>
      <c r="G208" s="7">
        <v>553</v>
      </c>
      <c r="H208" s="7">
        <v>557.5</v>
      </c>
      <c r="I208" s="7">
        <v>559</v>
      </c>
      <c r="J208" s="7">
        <v>560.5</v>
      </c>
      <c r="K208" s="7">
        <v>559</v>
      </c>
      <c r="L208" s="6">
        <v>2000</v>
      </c>
      <c r="M208" s="8">
        <f t="shared" si="159"/>
        <v>6000</v>
      </c>
      <c r="N208" s="9">
        <f t="shared" si="160"/>
        <v>0.53956834532374109</v>
      </c>
    </row>
    <row r="209" spans="1:14" ht="15.75">
      <c r="A209" s="4">
        <v>26</v>
      </c>
      <c r="B209" s="5">
        <v>42934</v>
      </c>
      <c r="C209" s="6" t="s">
        <v>20</v>
      </c>
      <c r="D209" s="6" t="s">
        <v>21</v>
      </c>
      <c r="E209" s="6" t="s">
        <v>52</v>
      </c>
      <c r="F209" s="7">
        <v>296.5</v>
      </c>
      <c r="G209" s="7">
        <v>294</v>
      </c>
      <c r="H209" s="7">
        <v>298.5</v>
      </c>
      <c r="I209" s="7">
        <v>300</v>
      </c>
      <c r="J209" s="7">
        <v>301.5</v>
      </c>
      <c r="K209" s="7">
        <v>294</v>
      </c>
      <c r="L209" s="6">
        <v>3000</v>
      </c>
      <c r="M209" s="8">
        <f t="shared" si="159"/>
        <v>-7500</v>
      </c>
      <c r="N209" s="63">
        <f t="shared" si="160"/>
        <v>-0.84317032040472184</v>
      </c>
    </row>
    <row r="210" spans="1:14" ht="15.75">
      <c r="A210" s="4">
        <v>27</v>
      </c>
      <c r="B210" s="5">
        <v>42934</v>
      </c>
      <c r="C210" s="6" t="s">
        <v>20</v>
      </c>
      <c r="D210" s="6" t="s">
        <v>21</v>
      </c>
      <c r="E210" s="6" t="s">
        <v>64</v>
      </c>
      <c r="F210" s="7">
        <v>144.5</v>
      </c>
      <c r="G210" s="7">
        <v>143.5</v>
      </c>
      <c r="H210" s="7">
        <v>145</v>
      </c>
      <c r="I210" s="7">
        <v>145.5</v>
      </c>
      <c r="J210" s="7">
        <v>146</v>
      </c>
      <c r="K210" s="7">
        <v>143.5</v>
      </c>
      <c r="L210" s="6">
        <v>5000</v>
      </c>
      <c r="M210" s="8">
        <f t="shared" si="159"/>
        <v>-5000</v>
      </c>
      <c r="N210" s="63">
        <f t="shared" si="160"/>
        <v>-0.69204152249134943</v>
      </c>
    </row>
    <row r="211" spans="1:14" ht="15.75">
      <c r="A211" s="4">
        <v>28</v>
      </c>
      <c r="B211" s="5">
        <v>42933</v>
      </c>
      <c r="C211" s="6" t="s">
        <v>20</v>
      </c>
      <c r="D211" s="6" t="s">
        <v>21</v>
      </c>
      <c r="E211" s="6" t="s">
        <v>65</v>
      </c>
      <c r="F211" s="7">
        <v>270</v>
      </c>
      <c r="G211" s="7">
        <v>268</v>
      </c>
      <c r="H211" s="7">
        <v>271</v>
      </c>
      <c r="I211" s="7">
        <v>272</v>
      </c>
      <c r="J211" s="7">
        <v>273</v>
      </c>
      <c r="K211" s="7">
        <v>273</v>
      </c>
      <c r="L211" s="6">
        <v>3500</v>
      </c>
      <c r="M211" s="8">
        <f t="shared" si="159"/>
        <v>10500</v>
      </c>
      <c r="N211" s="9">
        <f t="shared" si="160"/>
        <v>1.1111111111111109</v>
      </c>
    </row>
    <row r="212" spans="1:14" ht="15.75">
      <c r="A212" s="4">
        <v>29</v>
      </c>
      <c r="B212" s="5">
        <v>42933</v>
      </c>
      <c r="C212" s="6" t="s">
        <v>20</v>
      </c>
      <c r="D212" s="6" t="s">
        <v>21</v>
      </c>
      <c r="E212" s="6" t="s">
        <v>66</v>
      </c>
      <c r="F212" s="7">
        <v>125</v>
      </c>
      <c r="G212" s="7">
        <v>124</v>
      </c>
      <c r="H212" s="7">
        <v>125.5</v>
      </c>
      <c r="I212" s="7">
        <v>126</v>
      </c>
      <c r="J212" s="7">
        <v>126.5</v>
      </c>
      <c r="K212" s="7">
        <v>124</v>
      </c>
      <c r="L212" s="6">
        <v>6000</v>
      </c>
      <c r="M212" s="8">
        <f t="shared" si="159"/>
        <v>-6000</v>
      </c>
      <c r="N212" s="63">
        <f t="shared" si="160"/>
        <v>-0.8</v>
      </c>
    </row>
    <row r="213" spans="1:14" ht="15.75">
      <c r="A213" s="4">
        <v>30</v>
      </c>
      <c r="B213" s="5">
        <v>42933</v>
      </c>
      <c r="C213" s="6" t="s">
        <v>20</v>
      </c>
      <c r="D213" s="6" t="s">
        <v>21</v>
      </c>
      <c r="E213" s="6" t="s">
        <v>67</v>
      </c>
      <c r="F213" s="7">
        <v>208</v>
      </c>
      <c r="G213" s="7">
        <v>206</v>
      </c>
      <c r="H213" s="7">
        <v>209</v>
      </c>
      <c r="I213" s="7">
        <v>210</v>
      </c>
      <c r="J213" s="7">
        <v>211</v>
      </c>
      <c r="K213" s="7">
        <v>209</v>
      </c>
      <c r="L213" s="6">
        <v>3500</v>
      </c>
      <c r="M213" s="8">
        <f t="shared" si="159"/>
        <v>3500</v>
      </c>
      <c r="N213" s="9">
        <f t="shared" si="160"/>
        <v>0.48076923076923073</v>
      </c>
    </row>
    <row r="214" spans="1:14" ht="15.75">
      <c r="A214" s="4">
        <v>31</v>
      </c>
      <c r="B214" s="5">
        <v>42933</v>
      </c>
      <c r="C214" s="6" t="s">
        <v>20</v>
      </c>
      <c r="D214" s="6" t="s">
        <v>21</v>
      </c>
      <c r="E214" s="6" t="s">
        <v>55</v>
      </c>
      <c r="F214" s="7">
        <v>1551</v>
      </c>
      <c r="G214" s="7">
        <v>1540</v>
      </c>
      <c r="H214" s="7">
        <v>1557</v>
      </c>
      <c r="I214" s="7">
        <v>1563</v>
      </c>
      <c r="J214" s="7">
        <v>1569</v>
      </c>
      <c r="K214" s="7">
        <v>1557</v>
      </c>
      <c r="L214" s="6">
        <v>500</v>
      </c>
      <c r="M214" s="8">
        <f t="shared" si="159"/>
        <v>3000</v>
      </c>
      <c r="N214" s="9">
        <f t="shared" si="160"/>
        <v>0.38684719535783368</v>
      </c>
    </row>
    <row r="215" spans="1:14" ht="15.75">
      <c r="A215" s="4">
        <v>32</v>
      </c>
      <c r="B215" s="5">
        <v>42930</v>
      </c>
      <c r="C215" s="6" t="s">
        <v>20</v>
      </c>
      <c r="D215" s="6" t="s">
        <v>21</v>
      </c>
      <c r="E215" s="6" t="s">
        <v>68</v>
      </c>
      <c r="F215" s="7">
        <v>386</v>
      </c>
      <c r="G215" s="7">
        <v>381.5</v>
      </c>
      <c r="H215" s="7">
        <v>388.5</v>
      </c>
      <c r="I215" s="7">
        <v>391</v>
      </c>
      <c r="J215" s="7">
        <v>393.5</v>
      </c>
      <c r="K215" s="7">
        <v>391</v>
      </c>
      <c r="L215" s="6">
        <v>1575</v>
      </c>
      <c r="M215" s="8">
        <f t="shared" si="159"/>
        <v>7875</v>
      </c>
      <c r="N215" s="9">
        <f t="shared" si="160"/>
        <v>1.2953367875647668</v>
      </c>
    </row>
    <row r="216" spans="1:14" ht="15.75">
      <c r="A216" s="4">
        <v>33</v>
      </c>
      <c r="B216" s="5">
        <v>42930</v>
      </c>
      <c r="C216" s="6" t="s">
        <v>20</v>
      </c>
      <c r="D216" s="6" t="s">
        <v>21</v>
      </c>
      <c r="E216" s="6" t="s">
        <v>69</v>
      </c>
      <c r="F216" s="7">
        <v>738</v>
      </c>
      <c r="G216" s="7">
        <v>730</v>
      </c>
      <c r="H216" s="7">
        <v>742</v>
      </c>
      <c r="I216" s="7">
        <v>746</v>
      </c>
      <c r="J216" s="7">
        <v>750</v>
      </c>
      <c r="K216" s="7">
        <v>746</v>
      </c>
      <c r="L216" s="6">
        <v>800</v>
      </c>
      <c r="M216" s="8">
        <f t="shared" ref="M216:M244" si="161">IF(D216="BUY",(K216-F216)*(L216),(F216-K216)*(L216))</f>
        <v>6400</v>
      </c>
      <c r="N216" s="9">
        <f t="shared" si="160"/>
        <v>1.0840108401084012</v>
      </c>
    </row>
    <row r="217" spans="1:14" ht="15.75">
      <c r="A217" s="4">
        <v>34</v>
      </c>
      <c r="B217" s="5">
        <v>42930</v>
      </c>
      <c r="C217" s="6" t="s">
        <v>20</v>
      </c>
      <c r="D217" s="6" t="s">
        <v>21</v>
      </c>
      <c r="E217" s="6" t="s">
        <v>70</v>
      </c>
      <c r="F217" s="7">
        <v>676</v>
      </c>
      <c r="G217" s="7">
        <v>672</v>
      </c>
      <c r="H217" s="7">
        <v>678</v>
      </c>
      <c r="I217" s="7">
        <v>680</v>
      </c>
      <c r="J217" s="7">
        <v>682</v>
      </c>
      <c r="K217" s="7">
        <v>682</v>
      </c>
      <c r="L217" s="6">
        <v>1500</v>
      </c>
      <c r="M217" s="8">
        <f t="shared" si="161"/>
        <v>9000</v>
      </c>
      <c r="N217" s="9">
        <f t="shared" si="160"/>
        <v>0.8875739644970414</v>
      </c>
    </row>
    <row r="218" spans="1:14" ht="15.75">
      <c r="A218" s="4">
        <v>35</v>
      </c>
      <c r="B218" s="5">
        <v>42929</v>
      </c>
      <c r="C218" s="6" t="s">
        <v>20</v>
      </c>
      <c r="D218" s="6" t="s">
        <v>21</v>
      </c>
      <c r="E218" s="6" t="s">
        <v>71</v>
      </c>
      <c r="F218" s="7">
        <v>1485</v>
      </c>
      <c r="G218" s="7">
        <v>1470</v>
      </c>
      <c r="H218" s="7">
        <v>1493</v>
      </c>
      <c r="I218" s="7">
        <v>1500</v>
      </c>
      <c r="J218" s="7">
        <v>1507</v>
      </c>
      <c r="K218" s="7">
        <v>1507</v>
      </c>
      <c r="L218" s="6">
        <v>500</v>
      </c>
      <c r="M218" s="8">
        <f t="shared" si="161"/>
        <v>11000</v>
      </c>
      <c r="N218" s="9">
        <f t="shared" si="160"/>
        <v>1.4814814814814816</v>
      </c>
    </row>
    <row r="219" spans="1:14" ht="15.75">
      <c r="A219" s="4">
        <v>36</v>
      </c>
      <c r="B219" s="5">
        <v>42929</v>
      </c>
      <c r="C219" s="6" t="s">
        <v>20</v>
      </c>
      <c r="D219" s="6" t="s">
        <v>21</v>
      </c>
      <c r="E219" s="6" t="s">
        <v>72</v>
      </c>
      <c r="F219" s="7">
        <v>518</v>
      </c>
      <c r="G219" s="7">
        <v>512</v>
      </c>
      <c r="H219" s="7">
        <v>521</v>
      </c>
      <c r="I219" s="7">
        <v>524</v>
      </c>
      <c r="J219" s="7">
        <v>527</v>
      </c>
      <c r="K219" s="7">
        <v>512</v>
      </c>
      <c r="L219" s="6">
        <v>1300</v>
      </c>
      <c r="M219" s="8">
        <f t="shared" si="161"/>
        <v>-7800</v>
      </c>
      <c r="N219" s="63">
        <f t="shared" si="160"/>
        <v>-1.1583011583011584</v>
      </c>
    </row>
    <row r="220" spans="1:14" ht="15.75">
      <c r="A220" s="4">
        <v>37</v>
      </c>
      <c r="B220" s="5">
        <v>42929</v>
      </c>
      <c r="C220" s="6" t="s">
        <v>20</v>
      </c>
      <c r="D220" s="6" t="s">
        <v>21</v>
      </c>
      <c r="E220" s="6" t="s">
        <v>73</v>
      </c>
      <c r="F220" s="7">
        <v>276</v>
      </c>
      <c r="G220" s="7">
        <v>274</v>
      </c>
      <c r="H220" s="7">
        <v>277</v>
      </c>
      <c r="I220" s="7">
        <v>278</v>
      </c>
      <c r="J220" s="7">
        <v>279</v>
      </c>
      <c r="K220" s="7">
        <v>277</v>
      </c>
      <c r="L220" s="6">
        <v>3200</v>
      </c>
      <c r="M220" s="8">
        <f t="shared" si="161"/>
        <v>3200</v>
      </c>
      <c r="N220" s="9">
        <f t="shared" si="160"/>
        <v>0.3623188405797102</v>
      </c>
    </row>
    <row r="221" spans="1:14" ht="15.75">
      <c r="A221" s="4">
        <v>38</v>
      </c>
      <c r="B221" s="5">
        <v>42928</v>
      </c>
      <c r="C221" s="6" t="s">
        <v>20</v>
      </c>
      <c r="D221" s="6" t="s">
        <v>21</v>
      </c>
      <c r="E221" s="6" t="s">
        <v>60</v>
      </c>
      <c r="F221" s="7">
        <v>174</v>
      </c>
      <c r="G221" s="7">
        <v>172.5</v>
      </c>
      <c r="H221" s="7">
        <v>174.8</v>
      </c>
      <c r="I221" s="7">
        <v>175.6</v>
      </c>
      <c r="J221" s="7">
        <v>176.4</v>
      </c>
      <c r="K221" s="7">
        <v>174.8</v>
      </c>
      <c r="L221" s="6">
        <v>4500</v>
      </c>
      <c r="M221" s="8">
        <f t="shared" si="161"/>
        <v>3600.0000000000509</v>
      </c>
      <c r="N221" s="9">
        <f t="shared" si="160"/>
        <v>0.45977011494253528</v>
      </c>
    </row>
    <row r="222" spans="1:14" ht="15.75">
      <c r="A222" s="4">
        <v>39</v>
      </c>
      <c r="B222" s="5">
        <v>42928</v>
      </c>
      <c r="C222" s="6" t="s">
        <v>20</v>
      </c>
      <c r="D222" s="6" t="s">
        <v>47</v>
      </c>
      <c r="E222" s="6" t="s">
        <v>74</v>
      </c>
      <c r="F222" s="7">
        <v>1120</v>
      </c>
      <c r="G222" s="7">
        <v>1132</v>
      </c>
      <c r="H222" s="7">
        <v>1114</v>
      </c>
      <c r="I222" s="7">
        <v>1108</v>
      </c>
      <c r="J222" s="7">
        <v>1102</v>
      </c>
      <c r="K222" s="7">
        <v>1108</v>
      </c>
      <c r="L222" s="6">
        <v>550</v>
      </c>
      <c r="M222" s="8">
        <f t="shared" si="161"/>
        <v>6600</v>
      </c>
      <c r="N222" s="9">
        <f t="shared" si="160"/>
        <v>1.0714285714285714</v>
      </c>
    </row>
    <row r="223" spans="1:14" s="1" customFormat="1" ht="15.75">
      <c r="A223" s="4">
        <v>40</v>
      </c>
      <c r="B223" s="5">
        <v>42928</v>
      </c>
      <c r="C223" s="6" t="s">
        <v>20</v>
      </c>
      <c r="D223" s="6" t="s">
        <v>21</v>
      </c>
      <c r="E223" s="6" t="s">
        <v>61</v>
      </c>
      <c r="F223" s="7">
        <v>138.5</v>
      </c>
      <c r="G223" s="7">
        <v>137.19999999999999</v>
      </c>
      <c r="H223" s="7">
        <v>139.19999999999999</v>
      </c>
      <c r="I223" s="7">
        <v>139.9</v>
      </c>
      <c r="J223" s="7">
        <v>140.5</v>
      </c>
      <c r="K223" s="7">
        <v>140.5</v>
      </c>
      <c r="L223" s="6">
        <v>4500</v>
      </c>
      <c r="M223" s="8">
        <f t="shared" si="161"/>
        <v>9000</v>
      </c>
      <c r="N223" s="9">
        <f t="shared" si="160"/>
        <v>1.4440433212996391</v>
      </c>
    </row>
    <row r="224" spans="1:14" s="1" customFormat="1" ht="15.75">
      <c r="A224" s="4">
        <v>41</v>
      </c>
      <c r="B224" s="5">
        <v>42927</v>
      </c>
      <c r="C224" s="6" t="s">
        <v>20</v>
      </c>
      <c r="D224" s="6" t="s">
        <v>21</v>
      </c>
      <c r="E224" s="6" t="s">
        <v>60</v>
      </c>
      <c r="F224" s="7">
        <v>172</v>
      </c>
      <c r="G224" s="7">
        <v>170.5</v>
      </c>
      <c r="H224" s="7">
        <v>172.8</v>
      </c>
      <c r="I224" s="7">
        <v>173.6</v>
      </c>
      <c r="J224" s="7">
        <v>174.4</v>
      </c>
      <c r="K224" s="7">
        <v>172.8</v>
      </c>
      <c r="L224" s="6">
        <v>4500</v>
      </c>
      <c r="M224" s="8">
        <f t="shared" si="161"/>
        <v>3600.0000000000509</v>
      </c>
      <c r="N224" s="9">
        <f t="shared" si="160"/>
        <v>0.46511627906977404</v>
      </c>
    </row>
    <row r="225" spans="1:252" s="1" customFormat="1" ht="15.75">
      <c r="A225" s="4">
        <v>42</v>
      </c>
      <c r="B225" s="5">
        <v>42927</v>
      </c>
      <c r="C225" s="6" t="s">
        <v>20</v>
      </c>
      <c r="D225" s="6" t="s">
        <v>47</v>
      </c>
      <c r="E225" s="6" t="s">
        <v>66</v>
      </c>
      <c r="F225" s="7">
        <v>124</v>
      </c>
      <c r="G225" s="7">
        <v>125</v>
      </c>
      <c r="H225" s="7">
        <v>123.5</v>
      </c>
      <c r="I225" s="7">
        <v>123</v>
      </c>
      <c r="J225" s="7">
        <v>122.5</v>
      </c>
      <c r="K225" s="7">
        <v>123.5</v>
      </c>
      <c r="L225" s="6">
        <v>6000</v>
      </c>
      <c r="M225" s="8">
        <f t="shared" si="161"/>
        <v>3000</v>
      </c>
      <c r="N225" s="9">
        <f t="shared" si="160"/>
        <v>0.40322580645161293</v>
      </c>
    </row>
    <row r="226" spans="1:252" s="1" customFormat="1" ht="15.75">
      <c r="A226" s="4">
        <v>43</v>
      </c>
      <c r="B226" s="5">
        <v>42927</v>
      </c>
      <c r="C226" s="6" t="s">
        <v>20</v>
      </c>
      <c r="D226" s="6" t="s">
        <v>21</v>
      </c>
      <c r="E226" s="6" t="s">
        <v>74</v>
      </c>
      <c r="F226" s="7">
        <v>1150</v>
      </c>
      <c r="G226" s="7">
        <v>1138</v>
      </c>
      <c r="H226" s="7">
        <v>1156</v>
      </c>
      <c r="I226" s="7">
        <v>1161</v>
      </c>
      <c r="J226" s="7">
        <v>1167</v>
      </c>
      <c r="K226" s="7">
        <v>1138</v>
      </c>
      <c r="L226" s="6">
        <v>550</v>
      </c>
      <c r="M226" s="8">
        <f t="shared" si="161"/>
        <v>-6600</v>
      </c>
      <c r="N226" s="63">
        <f t="shared" si="160"/>
        <v>-1.0434782608695652</v>
      </c>
    </row>
    <row r="227" spans="1:252" s="1" customFormat="1" ht="15.75">
      <c r="A227" s="4">
        <v>44</v>
      </c>
      <c r="B227" s="5">
        <v>42927</v>
      </c>
      <c r="C227" s="6" t="s">
        <v>20</v>
      </c>
      <c r="D227" s="6" t="s">
        <v>21</v>
      </c>
      <c r="E227" s="6" t="s">
        <v>48</v>
      </c>
      <c r="F227" s="7">
        <v>188</v>
      </c>
      <c r="G227" s="7">
        <v>187</v>
      </c>
      <c r="H227" s="7">
        <v>188.5</v>
      </c>
      <c r="I227" s="7">
        <v>189</v>
      </c>
      <c r="J227" s="7">
        <v>189.5</v>
      </c>
      <c r="K227" s="7">
        <v>189</v>
      </c>
      <c r="L227" s="6">
        <v>6000</v>
      </c>
      <c r="M227" s="8">
        <f t="shared" si="161"/>
        <v>6000</v>
      </c>
      <c r="N227" s="9">
        <f t="shared" si="160"/>
        <v>0.53191489361702127</v>
      </c>
    </row>
    <row r="228" spans="1:252" s="1" customFormat="1" ht="15.75">
      <c r="A228" s="4">
        <v>45</v>
      </c>
      <c r="B228" s="5">
        <v>42926</v>
      </c>
      <c r="C228" s="6" t="s">
        <v>20</v>
      </c>
      <c r="D228" s="6" t="s">
        <v>21</v>
      </c>
      <c r="E228" s="6" t="s">
        <v>63</v>
      </c>
      <c r="F228" s="7">
        <v>559</v>
      </c>
      <c r="G228" s="7">
        <v>556</v>
      </c>
      <c r="H228" s="7">
        <v>560.5</v>
      </c>
      <c r="I228" s="7">
        <v>562</v>
      </c>
      <c r="J228" s="7">
        <v>563.5</v>
      </c>
      <c r="K228" s="7">
        <v>560.5</v>
      </c>
      <c r="L228" s="6">
        <v>2000</v>
      </c>
      <c r="M228" s="8">
        <f t="shared" si="161"/>
        <v>3000</v>
      </c>
      <c r="N228" s="9">
        <f t="shared" si="160"/>
        <v>0.26833631484794274</v>
      </c>
    </row>
    <row r="229" spans="1:252" s="1" customFormat="1" ht="15.75">
      <c r="A229" s="4">
        <v>46</v>
      </c>
      <c r="B229" s="5">
        <v>42926</v>
      </c>
      <c r="C229" s="6" t="s">
        <v>20</v>
      </c>
      <c r="D229" s="6" t="s">
        <v>21</v>
      </c>
      <c r="E229" s="6" t="s">
        <v>66</v>
      </c>
      <c r="F229" s="7">
        <v>128</v>
      </c>
      <c r="G229" s="7">
        <v>127</v>
      </c>
      <c r="H229" s="7">
        <v>128.5</v>
      </c>
      <c r="I229" s="7">
        <v>129</v>
      </c>
      <c r="J229" s="7">
        <v>129.5</v>
      </c>
      <c r="K229" s="7">
        <v>128.5</v>
      </c>
      <c r="L229" s="6">
        <v>6000</v>
      </c>
      <c r="M229" s="8">
        <f t="shared" si="161"/>
        <v>3000</v>
      </c>
      <c r="N229" s="9">
        <f t="shared" si="160"/>
        <v>0.390625</v>
      </c>
    </row>
    <row r="230" spans="1:252" s="1" customFormat="1" ht="15.75">
      <c r="A230" s="4">
        <v>47</v>
      </c>
      <c r="B230" s="5">
        <v>42926</v>
      </c>
      <c r="C230" s="6" t="s">
        <v>20</v>
      </c>
      <c r="D230" s="6" t="s">
        <v>21</v>
      </c>
      <c r="E230" s="6" t="s">
        <v>75</v>
      </c>
      <c r="F230" s="7">
        <v>1727</v>
      </c>
      <c r="G230" s="7">
        <v>1713</v>
      </c>
      <c r="H230" s="7">
        <v>1734</v>
      </c>
      <c r="I230" s="7">
        <v>1741</v>
      </c>
      <c r="J230" s="7">
        <v>1748</v>
      </c>
      <c r="K230" s="7">
        <v>1734</v>
      </c>
      <c r="L230" s="6">
        <v>500</v>
      </c>
      <c r="M230" s="8">
        <f t="shared" si="161"/>
        <v>3500</v>
      </c>
      <c r="N230" s="9">
        <f t="shared" si="160"/>
        <v>0.4053271569195136</v>
      </c>
    </row>
    <row r="231" spans="1:252" s="1" customFormat="1" ht="15.75">
      <c r="A231" s="4">
        <v>48</v>
      </c>
      <c r="B231" s="5">
        <v>42923</v>
      </c>
      <c r="C231" s="6" t="s">
        <v>20</v>
      </c>
      <c r="D231" s="6" t="s">
        <v>21</v>
      </c>
      <c r="E231" s="6" t="s">
        <v>76</v>
      </c>
      <c r="F231" s="7">
        <v>115.2</v>
      </c>
      <c r="G231" s="7">
        <v>113.7</v>
      </c>
      <c r="H231" s="7">
        <v>116</v>
      </c>
      <c r="I231" s="7">
        <v>116.7</v>
      </c>
      <c r="J231" s="7">
        <v>118.4</v>
      </c>
      <c r="K231" s="7">
        <v>116.7</v>
      </c>
      <c r="L231" s="6">
        <v>6000</v>
      </c>
      <c r="M231" s="8">
        <f t="shared" si="161"/>
        <v>9000</v>
      </c>
      <c r="N231" s="9">
        <f t="shared" si="160"/>
        <v>1.3020833333333333</v>
      </c>
    </row>
    <row r="232" spans="1:252" s="1" customFormat="1" ht="15.75">
      <c r="A232" s="4">
        <v>49</v>
      </c>
      <c r="B232" s="5">
        <v>42923</v>
      </c>
      <c r="C232" s="6" t="s">
        <v>20</v>
      </c>
      <c r="D232" s="6" t="s">
        <v>21</v>
      </c>
      <c r="E232" s="6" t="s">
        <v>77</v>
      </c>
      <c r="F232" s="7">
        <v>214</v>
      </c>
      <c r="G232" s="7">
        <v>212</v>
      </c>
      <c r="H232" s="7">
        <v>215</v>
      </c>
      <c r="I232" s="7">
        <v>216</v>
      </c>
      <c r="J232" s="7">
        <v>217</v>
      </c>
      <c r="K232" s="7">
        <v>217</v>
      </c>
      <c r="L232" s="6">
        <v>3000</v>
      </c>
      <c r="M232" s="8">
        <f t="shared" si="161"/>
        <v>9000</v>
      </c>
      <c r="N232" s="9">
        <f t="shared" si="160"/>
        <v>1.4018691588785046</v>
      </c>
    </row>
    <row r="233" spans="1:252" s="1" customFormat="1" ht="15.75">
      <c r="A233" s="4">
        <v>50</v>
      </c>
      <c r="B233" s="5">
        <v>42922</v>
      </c>
      <c r="C233" s="6" t="s">
        <v>20</v>
      </c>
      <c r="D233" s="6" t="s">
        <v>21</v>
      </c>
      <c r="E233" s="6" t="s">
        <v>63</v>
      </c>
      <c r="F233" s="7">
        <v>545</v>
      </c>
      <c r="G233" s="7">
        <v>541</v>
      </c>
      <c r="H233" s="7">
        <v>547</v>
      </c>
      <c r="I233" s="7">
        <v>549</v>
      </c>
      <c r="J233" s="7">
        <v>551</v>
      </c>
      <c r="K233" s="7">
        <v>547</v>
      </c>
      <c r="L233" s="6">
        <v>2000</v>
      </c>
      <c r="M233" s="8">
        <f t="shared" si="161"/>
        <v>4000</v>
      </c>
      <c r="N233" s="9">
        <f t="shared" si="160"/>
        <v>0.36697247706422015</v>
      </c>
    </row>
    <row r="234" spans="1:252" s="1" customFormat="1" ht="15.75">
      <c r="A234" s="4">
        <v>51</v>
      </c>
      <c r="B234" s="5">
        <v>42922</v>
      </c>
      <c r="C234" s="6" t="s">
        <v>20</v>
      </c>
      <c r="D234" s="6" t="s">
        <v>21</v>
      </c>
      <c r="E234" s="6" t="s">
        <v>54</v>
      </c>
      <c r="F234" s="7">
        <v>1875</v>
      </c>
      <c r="G234" s="7">
        <v>1863</v>
      </c>
      <c r="H234" s="7">
        <v>1881</v>
      </c>
      <c r="I234" s="7">
        <v>1887</v>
      </c>
      <c r="J234" s="7">
        <v>1893</v>
      </c>
      <c r="K234" s="7">
        <v>1893</v>
      </c>
      <c r="L234" s="6">
        <v>700</v>
      </c>
      <c r="M234" s="8">
        <f t="shared" si="161"/>
        <v>12600</v>
      </c>
      <c r="N234" s="9">
        <f t="shared" si="160"/>
        <v>0.96</v>
      </c>
    </row>
    <row r="235" spans="1:252" s="1" customFormat="1" ht="15.75">
      <c r="A235" s="4">
        <v>52</v>
      </c>
      <c r="B235" s="5">
        <v>42922</v>
      </c>
      <c r="C235" s="6" t="s">
        <v>20</v>
      </c>
      <c r="D235" s="6" t="s">
        <v>21</v>
      </c>
      <c r="E235" s="6" t="s">
        <v>48</v>
      </c>
      <c r="F235" s="7">
        <v>176</v>
      </c>
      <c r="G235" s="7">
        <v>174.5</v>
      </c>
      <c r="H235" s="7">
        <v>176.8</v>
      </c>
      <c r="I235" s="7">
        <v>177.6</v>
      </c>
      <c r="J235" s="7">
        <v>178.4</v>
      </c>
      <c r="K235" s="7">
        <v>178.4</v>
      </c>
      <c r="L235" s="6">
        <v>6000</v>
      </c>
      <c r="M235" s="8">
        <f t="shared" si="161"/>
        <v>14400.000000000035</v>
      </c>
      <c r="N235" s="9">
        <f t="shared" si="160"/>
        <v>1.3636363636363669</v>
      </c>
    </row>
    <row r="236" spans="1:252" s="1" customFormat="1" ht="15.75">
      <c r="A236" s="4">
        <v>53</v>
      </c>
      <c r="B236" s="5">
        <v>42921</v>
      </c>
      <c r="C236" s="6" t="s">
        <v>78</v>
      </c>
      <c r="D236" s="6" t="s">
        <v>21</v>
      </c>
      <c r="E236" s="7" t="s">
        <v>79</v>
      </c>
      <c r="F236" s="6">
        <v>100.5</v>
      </c>
      <c r="G236" s="7">
        <v>99.5</v>
      </c>
      <c r="H236" s="7">
        <v>101</v>
      </c>
      <c r="I236" s="7">
        <v>101.5</v>
      </c>
      <c r="J236" s="7">
        <v>102</v>
      </c>
      <c r="K236" s="7">
        <v>101</v>
      </c>
      <c r="L236" s="6">
        <v>7000</v>
      </c>
      <c r="M236" s="8">
        <f t="shared" si="161"/>
        <v>3500</v>
      </c>
      <c r="N236" s="9">
        <f t="shared" si="160"/>
        <v>0.49751243781094534</v>
      </c>
    </row>
    <row r="237" spans="1:252" s="1" customFormat="1" ht="15.75">
      <c r="A237" s="4">
        <v>54</v>
      </c>
      <c r="B237" s="5">
        <v>42921</v>
      </c>
      <c r="C237" s="6" t="s">
        <v>78</v>
      </c>
      <c r="D237" s="6" t="s">
        <v>21</v>
      </c>
      <c r="E237" s="7" t="s">
        <v>77</v>
      </c>
      <c r="F237" s="6">
        <v>213</v>
      </c>
      <c r="G237" s="7">
        <v>211</v>
      </c>
      <c r="H237" s="7">
        <v>214</v>
      </c>
      <c r="I237" s="7">
        <v>215</v>
      </c>
      <c r="J237" s="7">
        <v>216</v>
      </c>
      <c r="K237" s="7">
        <v>214</v>
      </c>
      <c r="L237" s="6">
        <v>3000</v>
      </c>
      <c r="M237" s="8">
        <f t="shared" si="161"/>
        <v>3000</v>
      </c>
      <c r="N237" s="9">
        <f t="shared" si="160"/>
        <v>0.46948356807511737</v>
      </c>
    </row>
    <row r="238" spans="1:252" ht="15.75">
      <c r="A238" s="4">
        <v>55</v>
      </c>
      <c r="B238" s="5">
        <v>42920</v>
      </c>
      <c r="C238" s="6" t="s">
        <v>78</v>
      </c>
      <c r="D238" s="6" t="s">
        <v>21</v>
      </c>
      <c r="E238" s="7" t="s">
        <v>80</v>
      </c>
      <c r="F238" s="6">
        <v>376</v>
      </c>
      <c r="G238" s="7">
        <v>374</v>
      </c>
      <c r="H238" s="7">
        <v>377</v>
      </c>
      <c r="I238" s="7">
        <v>378</v>
      </c>
      <c r="J238" s="7">
        <v>379</v>
      </c>
      <c r="K238" s="7">
        <v>374</v>
      </c>
      <c r="L238" s="6">
        <v>2500</v>
      </c>
      <c r="M238" s="8">
        <f t="shared" si="161"/>
        <v>-5000</v>
      </c>
      <c r="N238" s="63">
        <f t="shared" si="160"/>
        <v>-0.53191489361702127</v>
      </c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</row>
    <row r="239" spans="1:252" ht="15.75">
      <c r="A239" s="4">
        <v>56</v>
      </c>
      <c r="B239" s="5">
        <v>42920</v>
      </c>
      <c r="C239" s="6" t="s">
        <v>78</v>
      </c>
      <c r="D239" s="6" t="s">
        <v>21</v>
      </c>
      <c r="E239" s="7" t="s">
        <v>81</v>
      </c>
      <c r="F239" s="6">
        <v>1414</v>
      </c>
      <c r="G239" s="7">
        <v>1399</v>
      </c>
      <c r="H239" s="7">
        <v>1421</v>
      </c>
      <c r="I239" s="7">
        <v>1428</v>
      </c>
      <c r="J239" s="7">
        <v>1435</v>
      </c>
      <c r="K239" s="7">
        <v>1421</v>
      </c>
      <c r="L239" s="6">
        <v>500</v>
      </c>
      <c r="M239" s="8">
        <f t="shared" si="161"/>
        <v>3500</v>
      </c>
      <c r="N239" s="9">
        <f t="shared" si="160"/>
        <v>0.49504950495049505</v>
      </c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</row>
    <row r="240" spans="1:252" ht="15.75">
      <c r="A240" s="4">
        <v>57</v>
      </c>
      <c r="B240" s="5">
        <v>42920</v>
      </c>
      <c r="C240" s="6" t="s">
        <v>78</v>
      </c>
      <c r="D240" s="6" t="s">
        <v>21</v>
      </c>
      <c r="E240" s="7" t="s">
        <v>65</v>
      </c>
      <c r="F240" s="6">
        <v>259</v>
      </c>
      <c r="G240" s="7">
        <v>257</v>
      </c>
      <c r="H240" s="7">
        <v>260</v>
      </c>
      <c r="I240" s="7">
        <v>261</v>
      </c>
      <c r="J240" s="7">
        <v>262</v>
      </c>
      <c r="K240" s="7">
        <v>260</v>
      </c>
      <c r="L240" s="6">
        <v>3500</v>
      </c>
      <c r="M240" s="8">
        <f t="shared" si="161"/>
        <v>3500</v>
      </c>
      <c r="N240" s="9">
        <f t="shared" si="160"/>
        <v>0.38610038610038611</v>
      </c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</row>
    <row r="241" spans="1:252" ht="15.75">
      <c r="A241" s="4">
        <v>58</v>
      </c>
      <c r="B241" s="5">
        <v>42920</v>
      </c>
      <c r="C241" s="6" t="s">
        <v>78</v>
      </c>
      <c r="D241" s="6" t="s">
        <v>21</v>
      </c>
      <c r="E241" s="7" t="s">
        <v>48</v>
      </c>
      <c r="F241" s="6">
        <v>175.5</v>
      </c>
      <c r="G241" s="7">
        <v>174</v>
      </c>
      <c r="H241" s="7">
        <v>176</v>
      </c>
      <c r="I241" s="7">
        <v>176.5</v>
      </c>
      <c r="J241" s="7">
        <v>177</v>
      </c>
      <c r="K241" s="7">
        <v>176.5</v>
      </c>
      <c r="L241" s="6">
        <v>6000</v>
      </c>
      <c r="M241" s="8">
        <f t="shared" si="161"/>
        <v>6000</v>
      </c>
      <c r="N241" s="9">
        <f t="shared" si="160"/>
        <v>0.56980056980056981</v>
      </c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</row>
    <row r="242" spans="1:252" ht="15.75">
      <c r="A242" s="4">
        <v>59</v>
      </c>
      <c r="B242" s="5">
        <v>42919</v>
      </c>
      <c r="C242" s="6" t="s">
        <v>78</v>
      </c>
      <c r="D242" s="6" t="s">
        <v>21</v>
      </c>
      <c r="E242" s="7" t="s">
        <v>51</v>
      </c>
      <c r="F242" s="6">
        <v>165</v>
      </c>
      <c r="G242" s="7">
        <v>163</v>
      </c>
      <c r="H242" s="7">
        <v>166</v>
      </c>
      <c r="I242" s="7">
        <v>167</v>
      </c>
      <c r="J242" s="7">
        <v>168</v>
      </c>
      <c r="K242" s="7">
        <v>163</v>
      </c>
      <c r="L242" s="6">
        <v>3500</v>
      </c>
      <c r="M242" s="8">
        <f t="shared" si="161"/>
        <v>-7000</v>
      </c>
      <c r="N242" s="63">
        <f t="shared" si="160"/>
        <v>-1.2121212121212122</v>
      </c>
    </row>
    <row r="243" spans="1:252" ht="15.75">
      <c r="A243" s="4">
        <v>60</v>
      </c>
      <c r="B243" s="5">
        <v>42919</v>
      </c>
      <c r="C243" s="6" t="s">
        <v>78</v>
      </c>
      <c r="D243" s="6" t="s">
        <v>21</v>
      </c>
      <c r="E243" s="7" t="s">
        <v>79</v>
      </c>
      <c r="F243" s="6">
        <v>98</v>
      </c>
      <c r="G243" s="7">
        <v>97</v>
      </c>
      <c r="H243" s="7">
        <v>98.5</v>
      </c>
      <c r="I243" s="7">
        <v>99</v>
      </c>
      <c r="J243" s="7">
        <v>99.5</v>
      </c>
      <c r="K243" s="7">
        <v>99.5</v>
      </c>
      <c r="L243" s="6">
        <v>7000</v>
      </c>
      <c r="M243" s="8">
        <f t="shared" si="161"/>
        <v>10500</v>
      </c>
      <c r="N243" s="9">
        <f t="shared" si="160"/>
        <v>1.5306122448979591</v>
      </c>
    </row>
    <row r="244" spans="1:252" ht="15" customHeight="1">
      <c r="A244" s="4">
        <v>61</v>
      </c>
      <c r="B244" s="5">
        <v>42919</v>
      </c>
      <c r="C244" s="6" t="s">
        <v>78</v>
      </c>
      <c r="D244" s="6" t="s">
        <v>21</v>
      </c>
      <c r="E244" s="7" t="s">
        <v>67</v>
      </c>
      <c r="F244" s="6">
        <v>194.5</v>
      </c>
      <c r="G244" s="7">
        <v>192</v>
      </c>
      <c r="H244" s="7">
        <v>196</v>
      </c>
      <c r="I244" s="7">
        <v>197</v>
      </c>
      <c r="J244" s="7">
        <v>198</v>
      </c>
      <c r="K244" s="7">
        <v>198</v>
      </c>
      <c r="L244" s="6">
        <v>3500</v>
      </c>
      <c r="M244" s="8">
        <f t="shared" si="161"/>
        <v>12250</v>
      </c>
      <c r="N244" s="9">
        <f t="shared" si="160"/>
        <v>1.7994858611825193</v>
      </c>
    </row>
    <row r="245" spans="1:252" ht="15" customHeight="1"/>
    <row r="246" spans="1:252" ht="15" customHeight="1">
      <c r="A246" s="10" t="s">
        <v>24</v>
      </c>
      <c r="B246" s="11"/>
      <c r="C246" s="12"/>
      <c r="D246" s="13"/>
      <c r="E246" s="14"/>
      <c r="F246" s="14"/>
      <c r="G246" s="15"/>
      <c r="H246" s="14"/>
      <c r="I246" s="14"/>
      <c r="J246" s="14"/>
      <c r="K246" s="16"/>
      <c r="L246" s="17"/>
      <c r="M246" s="1"/>
      <c r="N246" s="18"/>
    </row>
    <row r="247" spans="1:252" ht="15.75">
      <c r="A247" s="10" t="s">
        <v>25</v>
      </c>
      <c r="B247" s="19"/>
      <c r="C247" s="12"/>
      <c r="D247" s="13"/>
      <c r="E247" s="14"/>
      <c r="F247" s="14"/>
      <c r="G247" s="15"/>
      <c r="H247" s="14"/>
      <c r="I247" s="14"/>
      <c r="J247" s="14"/>
      <c r="K247" s="16"/>
      <c r="L247" s="17"/>
      <c r="M247" s="1"/>
      <c r="N247" s="1"/>
    </row>
    <row r="248" spans="1:252" ht="15.75">
      <c r="A248" s="10" t="s">
        <v>25</v>
      </c>
      <c r="B248" s="19"/>
      <c r="C248" s="20"/>
      <c r="D248" s="21"/>
      <c r="E248" s="22"/>
      <c r="F248" s="22"/>
      <c r="G248" s="23"/>
      <c r="H248" s="22"/>
      <c r="I248" s="22"/>
      <c r="J248" s="22"/>
      <c r="K248" s="22"/>
      <c r="L248" s="17"/>
      <c r="M248" s="17"/>
      <c r="N248" s="17"/>
    </row>
    <row r="249" spans="1:252" ht="16.5" thickBot="1">
      <c r="A249" s="20"/>
      <c r="B249" s="19"/>
      <c r="C249" s="22"/>
      <c r="D249" s="22"/>
      <c r="E249" s="22"/>
      <c r="F249" s="24"/>
      <c r="G249" s="25"/>
      <c r="H249" s="26" t="s">
        <v>26</v>
      </c>
      <c r="I249" s="26"/>
      <c r="J249" s="27"/>
      <c r="K249" s="27"/>
      <c r="L249" s="17"/>
      <c r="M249" s="17"/>
      <c r="N249" s="17"/>
    </row>
    <row r="250" spans="1:252" ht="15.75">
      <c r="A250" s="20"/>
      <c r="B250" s="19"/>
      <c r="C250" s="68" t="s">
        <v>27</v>
      </c>
      <c r="D250" s="68"/>
      <c r="E250" s="28">
        <v>61</v>
      </c>
      <c r="F250" s="29">
        <f>F251+F252+F253+F254+F255+F256</f>
        <v>100</v>
      </c>
      <c r="G250" s="22">
        <v>61</v>
      </c>
      <c r="H250" s="30">
        <f>G251/G250%</f>
        <v>81.967213114754102</v>
      </c>
      <c r="I250" s="30"/>
      <c r="J250" s="30"/>
      <c r="K250" s="31"/>
      <c r="L250" s="17"/>
    </row>
    <row r="251" spans="1:252" ht="15.75">
      <c r="A251" s="20"/>
      <c r="B251" s="19"/>
      <c r="C251" s="65" t="s">
        <v>28</v>
      </c>
      <c r="D251" s="65"/>
      <c r="E251" s="32">
        <v>50</v>
      </c>
      <c r="F251" s="33">
        <f>(E251/E250)*100</f>
        <v>81.967213114754102</v>
      </c>
      <c r="G251" s="22">
        <v>50</v>
      </c>
      <c r="H251" s="27"/>
      <c r="I251" s="27"/>
      <c r="J251" s="22"/>
      <c r="K251" s="27"/>
      <c r="M251" s="22" t="s">
        <v>29</v>
      </c>
      <c r="N251" s="22"/>
    </row>
    <row r="252" spans="1:252" ht="15.75">
      <c r="A252" s="34"/>
      <c r="B252" s="19"/>
      <c r="C252" s="65" t="s">
        <v>30</v>
      </c>
      <c r="D252" s="65"/>
      <c r="E252" s="32">
        <v>1</v>
      </c>
      <c r="F252" s="33">
        <f>(E252/E250)*100</f>
        <v>1.639344262295082</v>
      </c>
      <c r="G252" s="35"/>
      <c r="H252" s="22"/>
      <c r="I252" s="22"/>
      <c r="J252" s="22"/>
      <c r="K252" s="27"/>
      <c r="L252" s="17"/>
      <c r="M252" s="20"/>
      <c r="N252" s="20"/>
    </row>
    <row r="253" spans="1:252" ht="15" customHeight="1">
      <c r="A253" s="34"/>
      <c r="B253" s="19"/>
      <c r="C253" s="65" t="s">
        <v>31</v>
      </c>
      <c r="D253" s="65"/>
      <c r="E253" s="32">
        <v>0</v>
      </c>
      <c r="F253" s="33">
        <f>(E253/E250)*100</f>
        <v>0</v>
      </c>
      <c r="G253" s="35"/>
      <c r="H253" s="22"/>
      <c r="I253" s="22"/>
      <c r="J253" s="22"/>
      <c r="K253" s="27"/>
      <c r="L253" s="17"/>
      <c r="M253" s="17"/>
      <c r="N253" s="17"/>
    </row>
    <row r="254" spans="1:252" ht="15" customHeight="1">
      <c r="A254" s="34"/>
      <c r="B254" s="19"/>
      <c r="C254" s="65" t="s">
        <v>32</v>
      </c>
      <c r="D254" s="65"/>
      <c r="E254" s="32">
        <v>10</v>
      </c>
      <c r="F254" s="33">
        <f>(E254/E250)*100</f>
        <v>16.393442622950818</v>
      </c>
      <c r="G254" s="35"/>
      <c r="H254" s="22" t="s">
        <v>33</v>
      </c>
      <c r="I254" s="22"/>
      <c r="J254" s="27"/>
      <c r="K254" s="27"/>
      <c r="L254" s="17"/>
      <c r="M254" s="17"/>
      <c r="N254" s="17"/>
    </row>
    <row r="255" spans="1:252" ht="15.75">
      <c r="A255" s="34"/>
      <c r="B255" s="19"/>
      <c r="C255" s="65" t="s">
        <v>34</v>
      </c>
      <c r="D255" s="65"/>
      <c r="E255" s="32">
        <v>0</v>
      </c>
      <c r="F255" s="33">
        <f>(E255/E250)*100</f>
        <v>0</v>
      </c>
      <c r="G255" s="35"/>
      <c r="H255" s="22"/>
      <c r="I255" s="22"/>
      <c r="J255" s="27"/>
      <c r="K255" s="27"/>
      <c r="L255" s="17"/>
      <c r="M255" s="17"/>
      <c r="N255" s="17"/>
    </row>
    <row r="256" spans="1:252" ht="19.5" customHeight="1" thickBot="1">
      <c r="A256" s="34"/>
      <c r="B256" s="19"/>
      <c r="C256" s="66" t="s">
        <v>35</v>
      </c>
      <c r="D256" s="66"/>
      <c r="E256" s="36"/>
      <c r="F256" s="37">
        <f>(E256/E250)*100</f>
        <v>0</v>
      </c>
      <c r="G256" s="35"/>
      <c r="H256" s="22"/>
      <c r="I256" s="22"/>
      <c r="J256" s="31"/>
      <c r="K256" s="31"/>
      <c r="M256" s="17"/>
      <c r="N256" s="17"/>
    </row>
    <row r="257" spans="1:14" ht="15.75">
      <c r="A257" s="39" t="s">
        <v>36</v>
      </c>
      <c r="B257" s="11"/>
      <c r="C257" s="12"/>
      <c r="D257" s="12"/>
      <c r="E257" s="14"/>
      <c r="F257" s="14"/>
      <c r="G257" s="15"/>
      <c r="H257" s="40"/>
      <c r="I257" s="40"/>
      <c r="J257" s="40"/>
      <c r="K257" s="14"/>
      <c r="L257" s="17"/>
      <c r="M257" s="38"/>
      <c r="N257" s="38"/>
    </row>
    <row r="258" spans="1:14" ht="15.75">
      <c r="A258" s="13" t="s">
        <v>37</v>
      </c>
      <c r="B258" s="11"/>
      <c r="C258" s="41"/>
      <c r="D258" s="42"/>
      <c r="E258" s="12"/>
      <c r="F258" s="40"/>
      <c r="G258" s="15"/>
      <c r="H258" s="40"/>
      <c r="I258" s="40"/>
      <c r="J258" s="40"/>
      <c r="K258" s="14"/>
      <c r="L258" s="17"/>
      <c r="M258" s="20"/>
      <c r="N258" s="20"/>
    </row>
    <row r="259" spans="1:14" ht="15.75">
      <c r="A259" s="13" t="s">
        <v>38</v>
      </c>
      <c r="B259" s="11"/>
      <c r="C259" s="12"/>
      <c r="D259" s="42"/>
      <c r="E259" s="12"/>
      <c r="F259" s="40"/>
      <c r="G259" s="15"/>
      <c r="H259" s="43"/>
      <c r="I259" s="43"/>
      <c r="J259" s="43"/>
      <c r="K259" s="14"/>
      <c r="L259" s="17"/>
      <c r="M259" s="17"/>
      <c r="N259" s="17"/>
    </row>
    <row r="260" spans="1:14" ht="15.75">
      <c r="A260" s="13" t="s">
        <v>39</v>
      </c>
      <c r="B260" s="41"/>
      <c r="C260" s="12"/>
      <c r="D260" s="42"/>
      <c r="E260" s="12"/>
      <c r="F260" s="40"/>
      <c r="G260" s="44"/>
      <c r="H260" s="43"/>
      <c r="I260" s="43"/>
      <c r="J260" s="43"/>
      <c r="K260" s="14"/>
      <c r="L260" s="17"/>
      <c r="M260" s="17"/>
      <c r="N260" s="17"/>
    </row>
    <row r="261" spans="1:14" ht="15.75">
      <c r="A261" s="13" t="s">
        <v>40</v>
      </c>
      <c r="B261" s="34"/>
      <c r="C261" s="12"/>
      <c r="D261" s="45"/>
      <c r="E261" s="40"/>
      <c r="F261" s="40"/>
      <c r="G261" s="44"/>
      <c r="H261" s="43"/>
      <c r="I261" s="43"/>
      <c r="J261" s="43"/>
      <c r="K261" s="40"/>
      <c r="L261" s="17"/>
      <c r="M261" s="17"/>
      <c r="N261" s="17"/>
    </row>
    <row r="263" spans="1:14">
      <c r="A263" s="81" t="s">
        <v>0</v>
      </c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</row>
    <row r="264" spans="1:14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</row>
    <row r="265" spans="1:14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</row>
    <row r="266" spans="1:14" ht="15.75">
      <c r="A266" s="82" t="s">
        <v>1</v>
      </c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</row>
    <row r="267" spans="1:14" ht="15.75">
      <c r="A267" s="82" t="s">
        <v>2</v>
      </c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</row>
    <row r="268" spans="1:14" ht="15" customHeight="1" thickBot="1">
      <c r="A268" s="78" t="s">
        <v>3</v>
      </c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</row>
    <row r="269" spans="1:14">
      <c r="A269" s="46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8"/>
    </row>
    <row r="270" spans="1:14" ht="15.75">
      <c r="A270" s="72" t="s">
        <v>82</v>
      </c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</row>
    <row r="271" spans="1:14" ht="15.75">
      <c r="A271" s="72" t="s">
        <v>5</v>
      </c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1:14" ht="13.9" customHeight="1">
      <c r="A272" s="73" t="s">
        <v>6</v>
      </c>
      <c r="B272" s="67" t="s">
        <v>7</v>
      </c>
      <c r="C272" s="67" t="s">
        <v>8</v>
      </c>
      <c r="D272" s="73" t="s">
        <v>9</v>
      </c>
      <c r="E272" s="73" t="s">
        <v>10</v>
      </c>
      <c r="F272" s="83" t="s">
        <v>11</v>
      </c>
      <c r="G272" s="83" t="s">
        <v>12</v>
      </c>
      <c r="H272" s="74" t="s">
        <v>13</v>
      </c>
      <c r="I272" s="74" t="s">
        <v>14</v>
      </c>
      <c r="J272" s="74" t="s">
        <v>15</v>
      </c>
      <c r="K272" s="84" t="s">
        <v>16</v>
      </c>
      <c r="L272" s="67" t="s">
        <v>17</v>
      </c>
      <c r="M272" s="67" t="s">
        <v>18</v>
      </c>
      <c r="N272" s="67" t="s">
        <v>19</v>
      </c>
    </row>
    <row r="273" spans="1:14">
      <c r="A273" s="73"/>
      <c r="B273" s="67"/>
      <c r="C273" s="67"/>
      <c r="D273" s="73"/>
      <c r="E273" s="73"/>
      <c r="F273" s="83"/>
      <c r="G273" s="83"/>
      <c r="H273" s="74"/>
      <c r="I273" s="74"/>
      <c r="J273" s="74"/>
      <c r="K273" s="84"/>
      <c r="L273" s="67"/>
      <c r="M273" s="67"/>
      <c r="N273" s="67"/>
    </row>
    <row r="274" spans="1:14" ht="15.75">
      <c r="A274" s="4">
        <v>1</v>
      </c>
      <c r="B274" s="5">
        <v>42916</v>
      </c>
      <c r="C274" s="6" t="s">
        <v>78</v>
      </c>
      <c r="D274" s="6" t="s">
        <v>21</v>
      </c>
      <c r="E274" s="7" t="s">
        <v>65</v>
      </c>
      <c r="F274" s="6">
        <v>253</v>
      </c>
      <c r="G274" s="7">
        <v>251</v>
      </c>
      <c r="H274" s="7">
        <v>254</v>
      </c>
      <c r="I274" s="7">
        <v>255</v>
      </c>
      <c r="J274" s="7">
        <v>256</v>
      </c>
      <c r="K274" s="7">
        <v>251</v>
      </c>
      <c r="L274" s="6">
        <v>3500</v>
      </c>
      <c r="M274" s="8">
        <f t="shared" ref="M274:M305" si="162">IF(D274="BUY",(K274-F274)*(L274),(F274-K274)*(L274))</f>
        <v>-7000</v>
      </c>
      <c r="N274" s="63">
        <f t="shared" ref="N274" si="163">M274/(L274)/F274%</f>
        <v>-0.79051383399209496</v>
      </c>
    </row>
    <row r="275" spans="1:14" ht="15.75">
      <c r="A275" s="4">
        <v>2</v>
      </c>
      <c r="B275" s="5">
        <v>42916</v>
      </c>
      <c r="C275" s="6" t="s">
        <v>78</v>
      </c>
      <c r="D275" s="6" t="s">
        <v>21</v>
      </c>
      <c r="E275" s="7" t="s">
        <v>83</v>
      </c>
      <c r="F275" s="6">
        <v>161</v>
      </c>
      <c r="G275" s="7">
        <v>159</v>
      </c>
      <c r="H275" s="7">
        <v>162</v>
      </c>
      <c r="I275" s="7">
        <v>163</v>
      </c>
      <c r="J275" s="7">
        <v>164</v>
      </c>
      <c r="K275" s="7">
        <v>162</v>
      </c>
      <c r="L275" s="6">
        <v>3500</v>
      </c>
      <c r="M275" s="8">
        <f t="shared" si="162"/>
        <v>3500</v>
      </c>
      <c r="N275" s="9">
        <f t="shared" ref="N275:N333" si="164">M275/(L275)/F275%</f>
        <v>0.6211180124223602</v>
      </c>
    </row>
    <row r="276" spans="1:14" ht="15.75">
      <c r="A276" s="4">
        <v>3</v>
      </c>
      <c r="B276" s="5">
        <v>42915</v>
      </c>
      <c r="C276" s="6" t="s">
        <v>78</v>
      </c>
      <c r="D276" s="6" t="s">
        <v>21</v>
      </c>
      <c r="E276" s="7" t="s">
        <v>44</v>
      </c>
      <c r="F276" s="6">
        <v>140</v>
      </c>
      <c r="G276" s="7">
        <v>138.80000000000001</v>
      </c>
      <c r="H276" s="7">
        <v>140.69999999999999</v>
      </c>
      <c r="I276" s="7">
        <v>141.4</v>
      </c>
      <c r="J276" s="7">
        <v>142.1</v>
      </c>
      <c r="K276" s="7">
        <v>138.80000000000001</v>
      </c>
      <c r="L276" s="6">
        <v>6000</v>
      </c>
      <c r="M276" s="8">
        <f t="shared" si="162"/>
        <v>-7199.9999999999318</v>
      </c>
      <c r="N276" s="63">
        <f t="shared" si="164"/>
        <v>-0.8571428571428491</v>
      </c>
    </row>
    <row r="277" spans="1:14" ht="15.75">
      <c r="A277" s="4">
        <v>4</v>
      </c>
      <c r="B277" s="5">
        <v>42915</v>
      </c>
      <c r="C277" s="6" t="s">
        <v>78</v>
      </c>
      <c r="D277" s="6" t="s">
        <v>21</v>
      </c>
      <c r="E277" s="7" t="s">
        <v>77</v>
      </c>
      <c r="F277" s="6">
        <v>203.5</v>
      </c>
      <c r="G277" s="7">
        <v>201.5</v>
      </c>
      <c r="H277" s="7">
        <v>204.5</v>
      </c>
      <c r="I277" s="7">
        <v>205.5</v>
      </c>
      <c r="J277" s="7">
        <v>206.5</v>
      </c>
      <c r="K277" s="7">
        <v>205.5</v>
      </c>
      <c r="L277" s="6">
        <v>3000</v>
      </c>
      <c r="M277" s="8">
        <f t="shared" si="162"/>
        <v>6000</v>
      </c>
      <c r="N277" s="9">
        <f t="shared" si="164"/>
        <v>0.98280098280098271</v>
      </c>
    </row>
    <row r="278" spans="1:14" ht="15.75">
      <c r="A278" s="4">
        <v>5</v>
      </c>
      <c r="B278" s="5">
        <v>42915</v>
      </c>
      <c r="C278" s="6" t="s">
        <v>78</v>
      </c>
      <c r="D278" s="6" t="s">
        <v>21</v>
      </c>
      <c r="E278" s="7" t="s">
        <v>63</v>
      </c>
      <c r="F278" s="6">
        <v>528</v>
      </c>
      <c r="G278" s="7">
        <v>525</v>
      </c>
      <c r="H278" s="7">
        <v>529.5</v>
      </c>
      <c r="I278" s="7">
        <v>531</v>
      </c>
      <c r="J278" s="7">
        <v>532.5</v>
      </c>
      <c r="K278" s="7">
        <v>532.5</v>
      </c>
      <c r="L278" s="6">
        <v>2000</v>
      </c>
      <c r="M278" s="8">
        <f t="shared" si="162"/>
        <v>9000</v>
      </c>
      <c r="N278" s="9">
        <f t="shared" si="164"/>
        <v>0.85227272727272718</v>
      </c>
    </row>
    <row r="279" spans="1:14" ht="15.75">
      <c r="A279" s="4">
        <v>6</v>
      </c>
      <c r="B279" s="5">
        <v>42914</v>
      </c>
      <c r="C279" s="6" t="s">
        <v>78</v>
      </c>
      <c r="D279" s="6" t="s">
        <v>21</v>
      </c>
      <c r="E279" s="7" t="s">
        <v>84</v>
      </c>
      <c r="F279" s="6">
        <v>398</v>
      </c>
      <c r="G279" s="7">
        <v>394</v>
      </c>
      <c r="H279" s="7">
        <v>400</v>
      </c>
      <c r="I279" s="7">
        <v>402</v>
      </c>
      <c r="J279" s="7">
        <v>404</v>
      </c>
      <c r="K279" s="7">
        <v>394</v>
      </c>
      <c r="L279" s="6">
        <v>1500</v>
      </c>
      <c r="M279" s="8">
        <f t="shared" si="162"/>
        <v>-6000</v>
      </c>
      <c r="N279" s="63">
        <f t="shared" si="164"/>
        <v>-1.0050251256281406</v>
      </c>
    </row>
    <row r="280" spans="1:14" ht="15.75">
      <c r="A280" s="4">
        <v>7</v>
      </c>
      <c r="B280" s="5">
        <v>42914</v>
      </c>
      <c r="C280" s="6" t="s">
        <v>78</v>
      </c>
      <c r="D280" s="6" t="s">
        <v>21</v>
      </c>
      <c r="E280" s="7" t="s">
        <v>85</v>
      </c>
      <c r="F280" s="6">
        <v>136.6</v>
      </c>
      <c r="G280" s="7">
        <v>135.6</v>
      </c>
      <c r="H280" s="7">
        <v>137</v>
      </c>
      <c r="I280" s="7">
        <v>137.5</v>
      </c>
      <c r="J280" s="7">
        <v>138</v>
      </c>
      <c r="K280" s="7">
        <v>135.6</v>
      </c>
      <c r="L280" s="6">
        <v>8000</v>
      </c>
      <c r="M280" s="8">
        <f t="shared" si="162"/>
        <v>-8000</v>
      </c>
      <c r="N280" s="63">
        <f t="shared" si="164"/>
        <v>-0.7320644216691069</v>
      </c>
    </row>
    <row r="281" spans="1:14" ht="15.75">
      <c r="A281" s="4">
        <v>8</v>
      </c>
      <c r="B281" s="5">
        <v>42914</v>
      </c>
      <c r="C281" s="6" t="s">
        <v>78</v>
      </c>
      <c r="D281" s="6" t="s">
        <v>21</v>
      </c>
      <c r="E281" s="7" t="s">
        <v>48</v>
      </c>
      <c r="F281" s="6">
        <v>172.5</v>
      </c>
      <c r="G281" s="7">
        <v>171.5</v>
      </c>
      <c r="H281" s="7">
        <v>173</v>
      </c>
      <c r="I281" s="7">
        <v>173.5</v>
      </c>
      <c r="J281" s="7">
        <v>174</v>
      </c>
      <c r="K281" s="7">
        <v>173</v>
      </c>
      <c r="L281" s="6">
        <v>6000</v>
      </c>
      <c r="M281" s="8">
        <f t="shared" si="162"/>
        <v>3000</v>
      </c>
      <c r="N281" s="9">
        <f t="shared" si="164"/>
        <v>0.28985507246376813</v>
      </c>
    </row>
    <row r="282" spans="1:14" ht="15.75">
      <c r="A282" s="4">
        <v>9</v>
      </c>
      <c r="B282" s="5">
        <v>42914</v>
      </c>
      <c r="C282" s="6" t="s">
        <v>78</v>
      </c>
      <c r="D282" s="6" t="s">
        <v>21</v>
      </c>
      <c r="E282" s="7" t="s">
        <v>65</v>
      </c>
      <c r="F282" s="6">
        <v>241.5</v>
      </c>
      <c r="G282" s="7">
        <v>239.5</v>
      </c>
      <c r="H282" s="7">
        <v>242.5</v>
      </c>
      <c r="I282" s="7">
        <v>243.5</v>
      </c>
      <c r="J282" s="7">
        <v>244.5</v>
      </c>
      <c r="K282" s="7">
        <v>243.5</v>
      </c>
      <c r="L282" s="6">
        <v>3500</v>
      </c>
      <c r="M282" s="8">
        <f t="shared" si="162"/>
        <v>7000</v>
      </c>
      <c r="N282" s="9">
        <f t="shared" si="164"/>
        <v>0.82815734989648027</v>
      </c>
    </row>
    <row r="283" spans="1:14" ht="15.75">
      <c r="A283" s="4">
        <v>10</v>
      </c>
      <c r="B283" s="5">
        <v>42913</v>
      </c>
      <c r="C283" s="6" t="s">
        <v>78</v>
      </c>
      <c r="D283" s="6" t="s">
        <v>47</v>
      </c>
      <c r="E283" s="7" t="s">
        <v>74</v>
      </c>
      <c r="F283" s="6">
        <v>1092</v>
      </c>
      <c r="G283" s="7">
        <v>1106</v>
      </c>
      <c r="H283" s="7">
        <v>1085</v>
      </c>
      <c r="I283" s="7">
        <v>1078</v>
      </c>
      <c r="J283" s="7">
        <v>1070</v>
      </c>
      <c r="K283" s="7">
        <v>1106</v>
      </c>
      <c r="L283" s="6">
        <v>550</v>
      </c>
      <c r="M283" s="8">
        <f t="shared" si="162"/>
        <v>-7700</v>
      </c>
      <c r="N283" s="63">
        <f t="shared" si="164"/>
        <v>-1.2820512820512822</v>
      </c>
    </row>
    <row r="284" spans="1:14" ht="15.75">
      <c r="A284" s="4">
        <v>11</v>
      </c>
      <c r="B284" s="5">
        <v>42913</v>
      </c>
      <c r="C284" s="6" t="s">
        <v>78</v>
      </c>
      <c r="D284" s="6" t="s">
        <v>21</v>
      </c>
      <c r="E284" s="7" t="s">
        <v>86</v>
      </c>
      <c r="F284" s="6">
        <v>560</v>
      </c>
      <c r="G284" s="7">
        <v>556</v>
      </c>
      <c r="H284" s="7">
        <v>562</v>
      </c>
      <c r="I284" s="7">
        <v>564</v>
      </c>
      <c r="J284" s="7">
        <v>566</v>
      </c>
      <c r="K284" s="7">
        <v>562</v>
      </c>
      <c r="L284" s="6">
        <v>1500</v>
      </c>
      <c r="M284" s="8">
        <f t="shared" si="162"/>
        <v>3000</v>
      </c>
      <c r="N284" s="9">
        <f t="shared" si="164"/>
        <v>0.35714285714285715</v>
      </c>
    </row>
    <row r="285" spans="1:14" ht="15.75">
      <c r="A285" s="4">
        <v>12</v>
      </c>
      <c r="B285" s="5">
        <v>42913</v>
      </c>
      <c r="C285" s="6" t="s">
        <v>78</v>
      </c>
      <c r="D285" s="6" t="s">
        <v>47</v>
      </c>
      <c r="E285" s="7" t="s">
        <v>66</v>
      </c>
      <c r="F285" s="6">
        <v>119</v>
      </c>
      <c r="G285" s="7">
        <v>120</v>
      </c>
      <c r="H285" s="7">
        <v>118.5</v>
      </c>
      <c r="I285" s="7">
        <v>118</v>
      </c>
      <c r="J285" s="7">
        <v>117.5</v>
      </c>
      <c r="K285" s="7">
        <v>117.5</v>
      </c>
      <c r="L285" s="6">
        <v>6000</v>
      </c>
      <c r="M285" s="8">
        <f t="shared" si="162"/>
        <v>9000</v>
      </c>
      <c r="N285" s="9">
        <f t="shared" si="164"/>
        <v>1.2605042016806722</v>
      </c>
    </row>
    <row r="286" spans="1:14" ht="15.75">
      <c r="A286" s="4">
        <v>13</v>
      </c>
      <c r="B286" s="5">
        <v>42909</v>
      </c>
      <c r="C286" s="6" t="s">
        <v>78</v>
      </c>
      <c r="D286" s="6" t="s">
        <v>47</v>
      </c>
      <c r="E286" s="7" t="s">
        <v>84</v>
      </c>
      <c r="F286" s="6">
        <v>384</v>
      </c>
      <c r="G286" s="7">
        <v>388</v>
      </c>
      <c r="H286" s="7">
        <v>382</v>
      </c>
      <c r="I286" s="7">
        <v>380</v>
      </c>
      <c r="J286" s="7">
        <v>378</v>
      </c>
      <c r="K286" s="7">
        <v>378</v>
      </c>
      <c r="L286" s="6">
        <v>1500</v>
      </c>
      <c r="M286" s="8">
        <f t="shared" si="162"/>
        <v>9000</v>
      </c>
      <c r="N286" s="9">
        <f t="shared" si="164"/>
        <v>1.5625</v>
      </c>
    </row>
    <row r="287" spans="1:14" ht="15.75">
      <c r="A287" s="4">
        <v>14</v>
      </c>
      <c r="B287" s="5">
        <v>42909</v>
      </c>
      <c r="C287" s="6" t="s">
        <v>78</v>
      </c>
      <c r="D287" s="6" t="s">
        <v>47</v>
      </c>
      <c r="E287" s="7" t="s">
        <v>66</v>
      </c>
      <c r="F287" s="6">
        <v>125.5</v>
      </c>
      <c r="G287" s="7">
        <v>126.5</v>
      </c>
      <c r="H287" s="7">
        <v>125</v>
      </c>
      <c r="I287" s="7">
        <v>124.5</v>
      </c>
      <c r="J287" s="7">
        <v>124</v>
      </c>
      <c r="K287" s="7">
        <v>124</v>
      </c>
      <c r="L287" s="6">
        <v>6000</v>
      </c>
      <c r="M287" s="8">
        <f t="shared" si="162"/>
        <v>9000</v>
      </c>
      <c r="N287" s="9">
        <f t="shared" si="164"/>
        <v>1.1952191235059761</v>
      </c>
    </row>
    <row r="288" spans="1:14" ht="15.75">
      <c r="A288" s="4">
        <v>15</v>
      </c>
      <c r="B288" s="5">
        <v>42909</v>
      </c>
      <c r="C288" s="6" t="s">
        <v>78</v>
      </c>
      <c r="D288" s="6" t="s">
        <v>47</v>
      </c>
      <c r="E288" s="7" t="s">
        <v>23</v>
      </c>
      <c r="F288" s="6">
        <v>459.5</v>
      </c>
      <c r="G288" s="7">
        <v>462</v>
      </c>
      <c r="H288" s="7">
        <v>457</v>
      </c>
      <c r="I288" s="7">
        <v>455</v>
      </c>
      <c r="J288" s="7">
        <v>453</v>
      </c>
      <c r="K288" s="7">
        <v>453</v>
      </c>
      <c r="L288" s="6">
        <v>2000</v>
      </c>
      <c r="M288" s="8">
        <f t="shared" si="162"/>
        <v>13000</v>
      </c>
      <c r="N288" s="9">
        <f t="shared" si="164"/>
        <v>1.4145810663764962</v>
      </c>
    </row>
    <row r="289" spans="1:14" ht="15.75">
      <c r="A289" s="4">
        <v>16</v>
      </c>
      <c r="B289" s="5">
        <v>42908</v>
      </c>
      <c r="C289" s="6" t="s">
        <v>78</v>
      </c>
      <c r="D289" s="6" t="s">
        <v>47</v>
      </c>
      <c r="E289" s="7" t="s">
        <v>84</v>
      </c>
      <c r="F289" s="6">
        <v>393.5</v>
      </c>
      <c r="G289" s="7">
        <v>397.5</v>
      </c>
      <c r="H289" s="7">
        <v>391.5</v>
      </c>
      <c r="I289" s="7">
        <v>389.5</v>
      </c>
      <c r="J289" s="7">
        <v>387.5</v>
      </c>
      <c r="K289" s="7">
        <v>387.5</v>
      </c>
      <c r="L289" s="6">
        <v>1500</v>
      </c>
      <c r="M289" s="8">
        <f t="shared" si="162"/>
        <v>9000</v>
      </c>
      <c r="N289" s="9">
        <f t="shared" si="164"/>
        <v>1.5247776365946633</v>
      </c>
    </row>
    <row r="290" spans="1:14" ht="15.75">
      <c r="A290" s="4">
        <v>17</v>
      </c>
      <c r="B290" s="5">
        <v>42908</v>
      </c>
      <c r="C290" s="6" t="s">
        <v>78</v>
      </c>
      <c r="D290" s="6" t="s">
        <v>21</v>
      </c>
      <c r="E290" s="7" t="s">
        <v>87</v>
      </c>
      <c r="F290" s="6">
        <v>314</v>
      </c>
      <c r="G290" s="7">
        <v>311</v>
      </c>
      <c r="H290" s="7">
        <v>315.5</v>
      </c>
      <c r="I290" s="7">
        <v>317</v>
      </c>
      <c r="J290" s="7">
        <v>318.5</v>
      </c>
      <c r="K290" s="7">
        <v>311</v>
      </c>
      <c r="L290" s="6">
        <v>2400</v>
      </c>
      <c r="M290" s="8">
        <f t="shared" si="162"/>
        <v>-7200</v>
      </c>
      <c r="N290" s="63">
        <f t="shared" si="164"/>
        <v>-0.95541401273885351</v>
      </c>
    </row>
    <row r="291" spans="1:14" ht="15.75">
      <c r="A291" s="4">
        <v>18</v>
      </c>
      <c r="B291" s="5">
        <v>42908</v>
      </c>
      <c r="C291" s="6" t="s">
        <v>78</v>
      </c>
      <c r="D291" s="6" t="s">
        <v>21</v>
      </c>
      <c r="E291" s="7" t="s">
        <v>49</v>
      </c>
      <c r="F291" s="6">
        <v>1695</v>
      </c>
      <c r="G291" s="7">
        <v>1679</v>
      </c>
      <c r="H291" s="7">
        <v>1703</v>
      </c>
      <c r="I291" s="7">
        <v>1710</v>
      </c>
      <c r="J291" s="7">
        <v>1717</v>
      </c>
      <c r="K291" s="7">
        <v>1703</v>
      </c>
      <c r="L291" s="6">
        <v>500</v>
      </c>
      <c r="M291" s="8">
        <f t="shared" si="162"/>
        <v>4000</v>
      </c>
      <c r="N291" s="9">
        <f t="shared" si="164"/>
        <v>0.471976401179941</v>
      </c>
    </row>
    <row r="292" spans="1:14" ht="15.75">
      <c r="A292" s="4">
        <v>19</v>
      </c>
      <c r="B292" s="5">
        <v>42907</v>
      </c>
      <c r="C292" s="6" t="s">
        <v>78</v>
      </c>
      <c r="D292" s="6" t="s">
        <v>21</v>
      </c>
      <c r="E292" s="7" t="s">
        <v>88</v>
      </c>
      <c r="F292" s="6">
        <v>217.5</v>
      </c>
      <c r="G292" s="7">
        <v>216.5</v>
      </c>
      <c r="H292" s="7">
        <v>218</v>
      </c>
      <c r="I292" s="7">
        <v>218.5</v>
      </c>
      <c r="J292" s="7">
        <v>219</v>
      </c>
      <c r="K292" s="7">
        <v>216.5</v>
      </c>
      <c r="L292" s="6">
        <v>10000</v>
      </c>
      <c r="M292" s="8">
        <f t="shared" si="162"/>
        <v>-10000</v>
      </c>
      <c r="N292" s="63">
        <f t="shared" si="164"/>
        <v>-0.45977011494252878</v>
      </c>
    </row>
    <row r="293" spans="1:14" ht="15.75">
      <c r="A293" s="4">
        <v>20</v>
      </c>
      <c r="B293" s="5">
        <v>42907</v>
      </c>
      <c r="C293" s="6" t="s">
        <v>78</v>
      </c>
      <c r="D293" s="6" t="s">
        <v>21</v>
      </c>
      <c r="E293" s="7" t="s">
        <v>89</v>
      </c>
      <c r="F293" s="6">
        <v>1953</v>
      </c>
      <c r="G293" s="7">
        <v>1938</v>
      </c>
      <c r="H293" s="7">
        <v>1962</v>
      </c>
      <c r="I293" s="7">
        <v>1970</v>
      </c>
      <c r="J293" s="7">
        <v>1978</v>
      </c>
      <c r="K293" s="7">
        <v>1962</v>
      </c>
      <c r="L293" s="6">
        <v>400</v>
      </c>
      <c r="M293" s="8">
        <f t="shared" si="162"/>
        <v>3600</v>
      </c>
      <c r="N293" s="9">
        <f t="shared" si="164"/>
        <v>0.46082949308755755</v>
      </c>
    </row>
    <row r="294" spans="1:14" ht="15.75">
      <c r="A294" s="4">
        <v>21</v>
      </c>
      <c r="B294" s="5">
        <v>42906</v>
      </c>
      <c r="C294" s="6" t="s">
        <v>78</v>
      </c>
      <c r="D294" s="6" t="s">
        <v>21</v>
      </c>
      <c r="E294" s="7" t="s">
        <v>90</v>
      </c>
      <c r="F294" s="6">
        <v>357.5</v>
      </c>
      <c r="G294" s="7">
        <v>354.5</v>
      </c>
      <c r="H294" s="7">
        <v>359</v>
      </c>
      <c r="I294" s="7">
        <v>360.5</v>
      </c>
      <c r="J294" s="7">
        <v>362</v>
      </c>
      <c r="K294" s="7">
        <v>359</v>
      </c>
      <c r="L294" s="6">
        <v>2500</v>
      </c>
      <c r="M294" s="8">
        <f t="shared" si="162"/>
        <v>3750</v>
      </c>
      <c r="N294" s="9">
        <f t="shared" si="164"/>
        <v>0.41958041958041958</v>
      </c>
    </row>
    <row r="295" spans="1:14" ht="15.75">
      <c r="A295" s="4">
        <v>22</v>
      </c>
      <c r="B295" s="5">
        <v>42906</v>
      </c>
      <c r="C295" s="6" t="s">
        <v>78</v>
      </c>
      <c r="D295" s="6" t="s">
        <v>21</v>
      </c>
      <c r="E295" s="7" t="s">
        <v>71</v>
      </c>
      <c r="F295" s="6">
        <v>1428</v>
      </c>
      <c r="G295" s="7">
        <v>1415</v>
      </c>
      <c r="H295" s="7">
        <v>1435</v>
      </c>
      <c r="I295" s="7">
        <v>1442</v>
      </c>
      <c r="J295" s="7">
        <v>1449</v>
      </c>
      <c r="K295" s="7">
        <v>1435</v>
      </c>
      <c r="L295" s="6">
        <v>500</v>
      </c>
      <c r="M295" s="8">
        <f t="shared" si="162"/>
        <v>3500</v>
      </c>
      <c r="N295" s="9">
        <f t="shared" si="164"/>
        <v>0.49019607843137258</v>
      </c>
    </row>
    <row r="296" spans="1:14" ht="15.75">
      <c r="A296" s="4">
        <v>23</v>
      </c>
      <c r="B296" s="5">
        <v>42906</v>
      </c>
      <c r="C296" s="6" t="s">
        <v>78</v>
      </c>
      <c r="D296" s="6" t="s">
        <v>21</v>
      </c>
      <c r="E296" s="7" t="s">
        <v>91</v>
      </c>
      <c r="F296" s="6">
        <v>651</v>
      </c>
      <c r="G296" s="7">
        <v>646</v>
      </c>
      <c r="H296" s="7">
        <v>655</v>
      </c>
      <c r="I296" s="7">
        <v>658</v>
      </c>
      <c r="J296" s="7">
        <v>661</v>
      </c>
      <c r="K296" s="7">
        <v>653</v>
      </c>
      <c r="L296" s="6">
        <v>1500</v>
      </c>
      <c r="M296" s="8">
        <f t="shared" si="162"/>
        <v>3000</v>
      </c>
      <c r="N296" s="9">
        <f t="shared" si="164"/>
        <v>0.30721966205837176</v>
      </c>
    </row>
    <row r="297" spans="1:14" ht="15.75">
      <c r="A297" s="4">
        <v>24</v>
      </c>
      <c r="B297" s="5">
        <v>42906</v>
      </c>
      <c r="C297" s="6" t="s">
        <v>78</v>
      </c>
      <c r="D297" s="6" t="s">
        <v>21</v>
      </c>
      <c r="E297" s="7" t="s">
        <v>63</v>
      </c>
      <c r="F297" s="6">
        <v>524.5</v>
      </c>
      <c r="G297" s="7">
        <v>521.5</v>
      </c>
      <c r="H297" s="7">
        <v>526</v>
      </c>
      <c r="I297" s="7">
        <v>527.5</v>
      </c>
      <c r="J297" s="7">
        <v>529</v>
      </c>
      <c r="K297" s="7">
        <v>526</v>
      </c>
      <c r="L297" s="6">
        <v>2000</v>
      </c>
      <c r="M297" s="8">
        <f t="shared" si="162"/>
        <v>3000</v>
      </c>
      <c r="N297" s="9">
        <f t="shared" si="164"/>
        <v>0.2859866539561487</v>
      </c>
    </row>
    <row r="298" spans="1:14" ht="15.75">
      <c r="A298" s="4">
        <v>25</v>
      </c>
      <c r="B298" s="5">
        <v>42905</v>
      </c>
      <c r="C298" s="6" t="s">
        <v>78</v>
      </c>
      <c r="D298" s="6" t="s">
        <v>21</v>
      </c>
      <c r="E298" s="7" t="s">
        <v>74</v>
      </c>
      <c r="F298" s="6">
        <v>1135</v>
      </c>
      <c r="G298" s="7">
        <v>1125</v>
      </c>
      <c r="H298" s="7">
        <v>1140</v>
      </c>
      <c r="I298" s="7">
        <v>1145</v>
      </c>
      <c r="J298" s="7">
        <v>1150</v>
      </c>
      <c r="K298" s="7">
        <v>1140</v>
      </c>
      <c r="L298" s="6">
        <v>550</v>
      </c>
      <c r="M298" s="8">
        <f t="shared" si="162"/>
        <v>2750</v>
      </c>
      <c r="N298" s="9">
        <f t="shared" si="164"/>
        <v>0.44052863436123352</v>
      </c>
    </row>
    <row r="299" spans="1:14" ht="15.75">
      <c r="A299" s="4">
        <v>26</v>
      </c>
      <c r="B299" s="5">
        <v>42905</v>
      </c>
      <c r="C299" s="6" t="s">
        <v>78</v>
      </c>
      <c r="D299" s="6" t="s">
        <v>21</v>
      </c>
      <c r="E299" s="7" t="s">
        <v>57</v>
      </c>
      <c r="F299" s="6">
        <v>517.5</v>
      </c>
      <c r="G299" s="7">
        <v>513</v>
      </c>
      <c r="H299" s="7">
        <v>520</v>
      </c>
      <c r="I299" s="7">
        <v>522.5</v>
      </c>
      <c r="J299" s="7">
        <v>525</v>
      </c>
      <c r="K299" s="7">
        <v>525</v>
      </c>
      <c r="L299" s="6">
        <v>1200</v>
      </c>
      <c r="M299" s="8">
        <f t="shared" si="162"/>
        <v>9000</v>
      </c>
      <c r="N299" s="9">
        <f t="shared" si="164"/>
        <v>1.4492753623188406</v>
      </c>
    </row>
    <row r="300" spans="1:14" ht="15.75">
      <c r="A300" s="4">
        <v>27</v>
      </c>
      <c r="B300" s="5">
        <v>42902</v>
      </c>
      <c r="C300" s="6" t="s">
        <v>78</v>
      </c>
      <c r="D300" s="6" t="s">
        <v>21</v>
      </c>
      <c r="E300" s="7" t="s">
        <v>23</v>
      </c>
      <c r="F300" s="6">
        <v>202.5</v>
      </c>
      <c r="G300" s="7">
        <v>199.5</v>
      </c>
      <c r="H300" s="7">
        <v>204</v>
      </c>
      <c r="I300" s="7">
        <v>205.5</v>
      </c>
      <c r="J300" s="7">
        <v>207</v>
      </c>
      <c r="K300" s="7">
        <v>199.5</v>
      </c>
      <c r="L300" s="6">
        <v>2000</v>
      </c>
      <c r="M300" s="8">
        <f t="shared" si="162"/>
        <v>-6000</v>
      </c>
      <c r="N300" s="63">
        <f t="shared" si="164"/>
        <v>-1.4814814814814816</v>
      </c>
    </row>
    <row r="301" spans="1:14" ht="15.75">
      <c r="A301" s="4">
        <v>28</v>
      </c>
      <c r="B301" s="5">
        <v>42902</v>
      </c>
      <c r="C301" s="6" t="s">
        <v>78</v>
      </c>
      <c r="D301" s="6" t="s">
        <v>21</v>
      </c>
      <c r="E301" s="7" t="s">
        <v>92</v>
      </c>
      <c r="F301" s="6">
        <v>93.5</v>
      </c>
      <c r="G301" s="7">
        <v>92.5</v>
      </c>
      <c r="H301" s="7">
        <v>94.2</v>
      </c>
      <c r="I301" s="7">
        <v>94.7</v>
      </c>
      <c r="J301" s="7">
        <v>95.2</v>
      </c>
      <c r="K301" s="7">
        <v>94.7</v>
      </c>
      <c r="L301" s="6">
        <v>8000</v>
      </c>
      <c r="M301" s="8">
        <f t="shared" si="162"/>
        <v>9600.0000000000218</v>
      </c>
      <c r="N301" s="9">
        <f t="shared" si="164"/>
        <v>1.2834224598930508</v>
      </c>
    </row>
    <row r="302" spans="1:14" ht="15.75">
      <c r="A302" s="4">
        <v>29</v>
      </c>
      <c r="B302" s="5">
        <v>42901</v>
      </c>
      <c r="C302" s="6" t="s">
        <v>78</v>
      </c>
      <c r="D302" s="6" t="s">
        <v>21</v>
      </c>
      <c r="E302" s="7" t="s">
        <v>62</v>
      </c>
      <c r="F302" s="6">
        <v>665</v>
      </c>
      <c r="G302" s="7">
        <v>655</v>
      </c>
      <c r="H302" s="7">
        <v>670</v>
      </c>
      <c r="I302" s="7">
        <v>675</v>
      </c>
      <c r="J302" s="7">
        <v>680</v>
      </c>
      <c r="K302" s="7">
        <v>658</v>
      </c>
      <c r="L302" s="6">
        <v>600</v>
      </c>
      <c r="M302" s="8">
        <f t="shared" si="162"/>
        <v>-4200</v>
      </c>
      <c r="N302" s="63">
        <f t="shared" si="164"/>
        <v>-1.0526315789473684</v>
      </c>
    </row>
    <row r="303" spans="1:14" ht="15.75">
      <c r="A303" s="4">
        <v>30</v>
      </c>
      <c r="B303" s="5">
        <v>42900</v>
      </c>
      <c r="C303" s="6" t="s">
        <v>78</v>
      </c>
      <c r="D303" s="6" t="s">
        <v>47</v>
      </c>
      <c r="E303" s="7" t="s">
        <v>93</v>
      </c>
      <c r="F303" s="6">
        <v>836</v>
      </c>
      <c r="G303" s="7">
        <v>844</v>
      </c>
      <c r="H303" s="7">
        <v>832</v>
      </c>
      <c r="I303" s="7">
        <v>828</v>
      </c>
      <c r="J303" s="7">
        <v>824</v>
      </c>
      <c r="K303" s="7">
        <v>844</v>
      </c>
      <c r="L303" s="6">
        <v>1200</v>
      </c>
      <c r="M303" s="8">
        <f t="shared" si="162"/>
        <v>-9600</v>
      </c>
      <c r="N303" s="63">
        <f t="shared" si="164"/>
        <v>-0.95693779904306231</v>
      </c>
    </row>
    <row r="304" spans="1:14" ht="15.75">
      <c r="A304" s="4">
        <v>31</v>
      </c>
      <c r="B304" s="5">
        <v>42900</v>
      </c>
      <c r="C304" s="6" t="s">
        <v>78</v>
      </c>
      <c r="D304" s="6" t="s">
        <v>47</v>
      </c>
      <c r="E304" s="7" t="s">
        <v>48</v>
      </c>
      <c r="F304" s="6">
        <v>186</v>
      </c>
      <c r="G304" s="7">
        <v>187</v>
      </c>
      <c r="H304" s="7">
        <v>185.5</v>
      </c>
      <c r="I304" s="7">
        <v>185</v>
      </c>
      <c r="J304" s="7">
        <v>184.5</v>
      </c>
      <c r="K304" s="7">
        <v>184.5</v>
      </c>
      <c r="L304" s="6">
        <v>6000</v>
      </c>
      <c r="M304" s="8">
        <f t="shared" si="162"/>
        <v>9000</v>
      </c>
      <c r="N304" s="9">
        <f t="shared" si="164"/>
        <v>0.80645161290322576</v>
      </c>
    </row>
    <row r="305" spans="1:14" ht="15.75">
      <c r="A305" s="4">
        <v>32</v>
      </c>
      <c r="B305" s="5">
        <v>42900</v>
      </c>
      <c r="C305" s="6" t="s">
        <v>78</v>
      </c>
      <c r="D305" s="6" t="s">
        <v>21</v>
      </c>
      <c r="E305" s="7" t="s">
        <v>94</v>
      </c>
      <c r="F305" s="6">
        <v>827</v>
      </c>
      <c r="G305" s="7">
        <v>819</v>
      </c>
      <c r="H305" s="7">
        <v>831</v>
      </c>
      <c r="I305" s="7">
        <v>835</v>
      </c>
      <c r="J305" s="7">
        <v>839</v>
      </c>
      <c r="K305" s="7">
        <v>831</v>
      </c>
      <c r="L305" s="6">
        <v>1000</v>
      </c>
      <c r="M305" s="8">
        <f t="shared" si="162"/>
        <v>4000</v>
      </c>
      <c r="N305" s="9">
        <f t="shared" si="164"/>
        <v>0.4836759371221282</v>
      </c>
    </row>
    <row r="306" spans="1:14" ht="15.75">
      <c r="A306" s="4">
        <v>33</v>
      </c>
      <c r="B306" s="5">
        <v>42900</v>
      </c>
      <c r="C306" s="6" t="s">
        <v>78</v>
      </c>
      <c r="D306" s="6" t="s">
        <v>21</v>
      </c>
      <c r="E306" s="7" t="s">
        <v>95</v>
      </c>
      <c r="F306" s="6">
        <v>135.69999999999999</v>
      </c>
      <c r="G306" s="7">
        <v>134.69999999999999</v>
      </c>
      <c r="H306" s="7">
        <v>136.19999999999999</v>
      </c>
      <c r="I306" s="7">
        <v>136.69999999999999</v>
      </c>
      <c r="J306" s="7">
        <v>137.19999999999999</v>
      </c>
      <c r="K306" s="7">
        <v>137.19999999999999</v>
      </c>
      <c r="L306" s="6">
        <v>4500</v>
      </c>
      <c r="M306" s="8">
        <f t="shared" ref="M306:M333" si="165">IF(D306="BUY",(K306-F306)*(L306),(F306-K306)*(L306))</f>
        <v>6750</v>
      </c>
      <c r="N306" s="9">
        <f t="shared" si="164"/>
        <v>1.105379513633014</v>
      </c>
    </row>
    <row r="307" spans="1:14" ht="15.75">
      <c r="A307" s="4">
        <v>34</v>
      </c>
      <c r="B307" s="5">
        <v>42899</v>
      </c>
      <c r="C307" s="6" t="s">
        <v>78</v>
      </c>
      <c r="D307" s="6" t="s">
        <v>21</v>
      </c>
      <c r="E307" s="7" t="s">
        <v>85</v>
      </c>
      <c r="F307" s="6">
        <v>136</v>
      </c>
      <c r="G307" s="7">
        <v>135</v>
      </c>
      <c r="H307" s="7">
        <v>136.5</v>
      </c>
      <c r="I307" s="7">
        <v>137</v>
      </c>
      <c r="J307" s="7">
        <v>137.5</v>
      </c>
      <c r="K307" s="7">
        <v>135</v>
      </c>
      <c r="L307" s="6">
        <v>8000</v>
      </c>
      <c r="M307" s="8">
        <f t="shared" si="165"/>
        <v>-8000</v>
      </c>
      <c r="N307" s="63">
        <f t="shared" si="164"/>
        <v>-0.73529411764705876</v>
      </c>
    </row>
    <row r="308" spans="1:14" ht="15.75">
      <c r="A308" s="4">
        <v>35</v>
      </c>
      <c r="B308" s="5">
        <v>42899</v>
      </c>
      <c r="C308" s="6" t="s">
        <v>78</v>
      </c>
      <c r="D308" s="6" t="s">
        <v>21</v>
      </c>
      <c r="E308" s="7" t="s">
        <v>96</v>
      </c>
      <c r="F308" s="6">
        <v>444</v>
      </c>
      <c r="G308" s="7">
        <v>440</v>
      </c>
      <c r="H308" s="7">
        <v>446</v>
      </c>
      <c r="I308" s="7">
        <v>448</v>
      </c>
      <c r="J308" s="7">
        <v>450</v>
      </c>
      <c r="K308" s="7">
        <v>446</v>
      </c>
      <c r="L308" s="6">
        <v>1500</v>
      </c>
      <c r="M308" s="8">
        <f t="shared" si="165"/>
        <v>3000</v>
      </c>
      <c r="N308" s="9">
        <f t="shared" si="164"/>
        <v>0.4504504504504504</v>
      </c>
    </row>
    <row r="309" spans="1:14" ht="15.75">
      <c r="A309" s="4">
        <v>36</v>
      </c>
      <c r="B309" s="5">
        <v>42899</v>
      </c>
      <c r="C309" s="6" t="s">
        <v>78</v>
      </c>
      <c r="D309" s="6" t="s">
        <v>21</v>
      </c>
      <c r="E309" s="7" t="s">
        <v>97</v>
      </c>
      <c r="F309" s="6">
        <v>1662</v>
      </c>
      <c r="G309" s="7">
        <v>1650</v>
      </c>
      <c r="H309" s="7">
        <v>1668</v>
      </c>
      <c r="I309" s="7">
        <v>1674</v>
      </c>
      <c r="J309" s="7">
        <v>1680</v>
      </c>
      <c r="K309" s="7">
        <v>1674</v>
      </c>
      <c r="L309" s="6">
        <v>500</v>
      </c>
      <c r="M309" s="8">
        <f t="shared" si="165"/>
        <v>6000</v>
      </c>
      <c r="N309" s="9">
        <f t="shared" si="164"/>
        <v>0.72202166064981943</v>
      </c>
    </row>
    <row r="310" spans="1:14" ht="15.75">
      <c r="A310" s="4">
        <v>37</v>
      </c>
      <c r="B310" s="5">
        <v>42898</v>
      </c>
      <c r="C310" s="6" t="s">
        <v>78</v>
      </c>
      <c r="D310" s="6" t="s">
        <v>21</v>
      </c>
      <c r="E310" s="7" t="s">
        <v>98</v>
      </c>
      <c r="F310" s="6">
        <v>1170</v>
      </c>
      <c r="G310" s="7">
        <v>1160</v>
      </c>
      <c r="H310" s="7">
        <v>1175</v>
      </c>
      <c r="I310" s="7">
        <v>1180</v>
      </c>
      <c r="J310" s="7">
        <v>1185</v>
      </c>
      <c r="K310" s="7">
        <v>1160</v>
      </c>
      <c r="L310" s="6">
        <v>600</v>
      </c>
      <c r="M310" s="8">
        <f t="shared" si="165"/>
        <v>-6000</v>
      </c>
      <c r="N310" s="63">
        <f t="shared" si="164"/>
        <v>-0.85470085470085477</v>
      </c>
    </row>
    <row r="311" spans="1:14" ht="15.75">
      <c r="A311" s="4">
        <v>38</v>
      </c>
      <c r="B311" s="5">
        <v>42898</v>
      </c>
      <c r="C311" s="6" t="s">
        <v>78</v>
      </c>
      <c r="D311" s="6" t="s">
        <v>47</v>
      </c>
      <c r="E311" s="7" t="s">
        <v>53</v>
      </c>
      <c r="F311" s="6">
        <v>145</v>
      </c>
      <c r="G311" s="7">
        <v>147</v>
      </c>
      <c r="H311" s="7">
        <v>144</v>
      </c>
      <c r="I311" s="7">
        <v>143</v>
      </c>
      <c r="J311" s="7">
        <v>142</v>
      </c>
      <c r="K311" s="7">
        <v>145.69999999999999</v>
      </c>
      <c r="L311" s="6">
        <v>3500</v>
      </c>
      <c r="M311" s="8">
        <f t="shared" si="165"/>
        <v>-2449.99999999996</v>
      </c>
      <c r="N311" s="63">
        <f t="shared" si="164"/>
        <v>-0.48275862068964726</v>
      </c>
    </row>
    <row r="312" spans="1:14" ht="15.75">
      <c r="A312" s="4">
        <v>39</v>
      </c>
      <c r="B312" s="5">
        <v>42898</v>
      </c>
      <c r="C312" s="6" t="s">
        <v>78</v>
      </c>
      <c r="D312" s="6" t="s">
        <v>21</v>
      </c>
      <c r="E312" s="7" t="s">
        <v>66</v>
      </c>
      <c r="F312" s="6">
        <v>131</v>
      </c>
      <c r="G312" s="7">
        <v>130</v>
      </c>
      <c r="H312" s="7">
        <v>131.5</v>
      </c>
      <c r="I312" s="7">
        <v>132</v>
      </c>
      <c r="J312" s="7">
        <v>132.5</v>
      </c>
      <c r="K312" s="7">
        <v>131.5</v>
      </c>
      <c r="L312" s="6">
        <v>6000</v>
      </c>
      <c r="M312" s="8">
        <f t="shared" si="165"/>
        <v>3000</v>
      </c>
      <c r="N312" s="9">
        <f t="shared" si="164"/>
        <v>0.38167938931297707</v>
      </c>
    </row>
    <row r="313" spans="1:14" ht="15.75">
      <c r="A313" s="4">
        <v>40</v>
      </c>
      <c r="B313" s="5">
        <v>42895</v>
      </c>
      <c r="C313" s="6" t="s">
        <v>78</v>
      </c>
      <c r="D313" s="6" t="s">
        <v>21</v>
      </c>
      <c r="E313" s="7" t="s">
        <v>88</v>
      </c>
      <c r="F313" s="6">
        <v>175.5</v>
      </c>
      <c r="G313" s="7">
        <v>174.7</v>
      </c>
      <c r="H313" s="7">
        <v>175.9</v>
      </c>
      <c r="I313" s="7">
        <v>176.3</v>
      </c>
      <c r="J313" s="7">
        <v>176.7</v>
      </c>
      <c r="K313" s="7">
        <v>176.7</v>
      </c>
      <c r="L313" s="6">
        <v>10000</v>
      </c>
      <c r="M313" s="8">
        <f t="shared" si="165"/>
        <v>11999.999999999887</v>
      </c>
      <c r="N313" s="9">
        <f t="shared" si="164"/>
        <v>0.68376068376067733</v>
      </c>
    </row>
    <row r="314" spans="1:14" ht="15.75">
      <c r="A314" s="4">
        <v>41</v>
      </c>
      <c r="B314" s="5">
        <v>42895</v>
      </c>
      <c r="C314" s="6" t="s">
        <v>78</v>
      </c>
      <c r="D314" s="6" t="s">
        <v>21</v>
      </c>
      <c r="E314" s="7" t="s">
        <v>65</v>
      </c>
      <c r="F314" s="6">
        <v>241</v>
      </c>
      <c r="G314" s="7">
        <v>239</v>
      </c>
      <c r="H314" s="7">
        <v>242</v>
      </c>
      <c r="I314" s="7">
        <v>243</v>
      </c>
      <c r="J314" s="7">
        <v>244</v>
      </c>
      <c r="K314" s="7">
        <v>244</v>
      </c>
      <c r="L314" s="6">
        <v>3500</v>
      </c>
      <c r="M314" s="8">
        <f t="shared" si="165"/>
        <v>10500</v>
      </c>
      <c r="N314" s="9">
        <f t="shared" si="164"/>
        <v>1.2448132780082988</v>
      </c>
    </row>
    <row r="315" spans="1:14" ht="15.75">
      <c r="A315" s="4">
        <v>42</v>
      </c>
      <c r="B315" s="5">
        <v>42894</v>
      </c>
      <c r="C315" s="6" t="s">
        <v>78</v>
      </c>
      <c r="D315" s="6" t="s">
        <v>21</v>
      </c>
      <c r="E315" s="7" t="s">
        <v>99</v>
      </c>
      <c r="F315" s="6">
        <v>985</v>
      </c>
      <c r="G315" s="7">
        <v>978</v>
      </c>
      <c r="H315" s="7">
        <v>989</v>
      </c>
      <c r="I315" s="7">
        <v>993</v>
      </c>
      <c r="J315" s="7">
        <v>997</v>
      </c>
      <c r="K315" s="7">
        <v>989</v>
      </c>
      <c r="L315" s="6">
        <v>800</v>
      </c>
      <c r="M315" s="8">
        <f t="shared" si="165"/>
        <v>3200</v>
      </c>
      <c r="N315" s="9">
        <f t="shared" si="164"/>
        <v>0.40609137055837563</v>
      </c>
    </row>
    <row r="316" spans="1:14" ht="15.75">
      <c r="A316" s="4">
        <v>43</v>
      </c>
      <c r="B316" s="5">
        <v>42894</v>
      </c>
      <c r="C316" s="6" t="s">
        <v>78</v>
      </c>
      <c r="D316" s="6" t="s">
        <v>21</v>
      </c>
      <c r="E316" s="7" t="s">
        <v>63</v>
      </c>
      <c r="F316" s="6">
        <v>511</v>
      </c>
      <c r="G316" s="7">
        <v>508</v>
      </c>
      <c r="H316" s="7">
        <v>513</v>
      </c>
      <c r="I316" s="7">
        <v>515</v>
      </c>
      <c r="J316" s="7">
        <v>517</v>
      </c>
      <c r="K316" s="7">
        <v>512.9</v>
      </c>
      <c r="L316" s="6">
        <v>2000</v>
      </c>
      <c r="M316" s="8">
        <f t="shared" si="165"/>
        <v>3799.9999999999545</v>
      </c>
      <c r="N316" s="9">
        <f t="shared" si="164"/>
        <v>0.37181996086105229</v>
      </c>
    </row>
    <row r="317" spans="1:14" ht="15.75">
      <c r="A317" s="4">
        <v>44</v>
      </c>
      <c r="B317" s="5">
        <v>42893</v>
      </c>
      <c r="C317" s="6" t="s">
        <v>78</v>
      </c>
      <c r="D317" s="6" t="s">
        <v>21</v>
      </c>
      <c r="E317" s="7" t="s">
        <v>100</v>
      </c>
      <c r="F317" s="6">
        <v>156</v>
      </c>
      <c r="G317" s="7">
        <v>155</v>
      </c>
      <c r="H317" s="7">
        <v>156.5</v>
      </c>
      <c r="I317" s="7">
        <v>157</v>
      </c>
      <c r="J317" s="7">
        <v>157.5</v>
      </c>
      <c r="K317" s="7">
        <v>157.5</v>
      </c>
      <c r="L317" s="6">
        <v>6000</v>
      </c>
      <c r="M317" s="8">
        <f t="shared" si="165"/>
        <v>9000</v>
      </c>
      <c r="N317" s="9">
        <f t="shared" si="164"/>
        <v>0.96153846153846145</v>
      </c>
    </row>
    <row r="318" spans="1:14" ht="15.75">
      <c r="A318" s="4">
        <v>45</v>
      </c>
      <c r="B318" s="5">
        <v>42893</v>
      </c>
      <c r="C318" s="6" t="s">
        <v>78</v>
      </c>
      <c r="D318" s="6" t="s">
        <v>21</v>
      </c>
      <c r="E318" s="7" t="s">
        <v>62</v>
      </c>
      <c r="F318" s="6">
        <v>648</v>
      </c>
      <c r="G318" s="7">
        <v>640</v>
      </c>
      <c r="H318" s="7">
        <v>653</v>
      </c>
      <c r="I318" s="7">
        <v>658</v>
      </c>
      <c r="J318" s="7">
        <v>663</v>
      </c>
      <c r="K318" s="7">
        <v>653</v>
      </c>
      <c r="L318" s="6">
        <v>600</v>
      </c>
      <c r="M318" s="8">
        <f t="shared" si="165"/>
        <v>3000</v>
      </c>
      <c r="N318" s="9">
        <f t="shared" si="164"/>
        <v>0.77160493827160492</v>
      </c>
    </row>
    <row r="319" spans="1:14" ht="15.75">
      <c r="A319" s="4">
        <v>46</v>
      </c>
      <c r="B319" s="5">
        <v>42893</v>
      </c>
      <c r="C319" s="6" t="s">
        <v>78</v>
      </c>
      <c r="D319" s="6" t="s">
        <v>21</v>
      </c>
      <c r="E319" s="7" t="s">
        <v>46</v>
      </c>
      <c r="F319" s="6">
        <v>504</v>
      </c>
      <c r="G319" s="7">
        <v>502</v>
      </c>
      <c r="H319" s="7">
        <v>505</v>
      </c>
      <c r="I319" s="7">
        <v>506</v>
      </c>
      <c r="J319" s="7">
        <v>507</v>
      </c>
      <c r="K319" s="7">
        <v>506</v>
      </c>
      <c r="L319" s="6">
        <v>2000</v>
      </c>
      <c r="M319" s="8">
        <f t="shared" si="165"/>
        <v>4000</v>
      </c>
      <c r="N319" s="9">
        <f t="shared" si="164"/>
        <v>0.3968253968253968</v>
      </c>
    </row>
    <row r="320" spans="1:14" ht="15.75">
      <c r="A320" s="4">
        <v>47</v>
      </c>
      <c r="B320" s="5">
        <v>42892</v>
      </c>
      <c r="C320" s="6" t="s">
        <v>78</v>
      </c>
      <c r="D320" s="6" t="s">
        <v>21</v>
      </c>
      <c r="E320" s="7" t="s">
        <v>101</v>
      </c>
      <c r="F320" s="6">
        <v>458</v>
      </c>
      <c r="G320" s="7">
        <v>452</v>
      </c>
      <c r="H320" s="7">
        <v>461</v>
      </c>
      <c r="I320" s="7">
        <v>464</v>
      </c>
      <c r="J320" s="7">
        <v>466</v>
      </c>
      <c r="K320" s="7">
        <v>452</v>
      </c>
      <c r="L320" s="6">
        <v>1200</v>
      </c>
      <c r="M320" s="8">
        <f t="shared" si="165"/>
        <v>-7200</v>
      </c>
      <c r="N320" s="63">
        <f t="shared" si="164"/>
        <v>-1.3100436681222707</v>
      </c>
    </row>
    <row r="321" spans="1:14" ht="16.5" customHeight="1">
      <c r="A321" s="4">
        <v>48</v>
      </c>
      <c r="B321" s="5">
        <v>42892</v>
      </c>
      <c r="C321" s="6" t="s">
        <v>78</v>
      </c>
      <c r="D321" s="6" t="s">
        <v>21</v>
      </c>
      <c r="E321" s="7" t="s">
        <v>102</v>
      </c>
      <c r="F321" s="6">
        <v>508</v>
      </c>
      <c r="G321" s="7">
        <v>504</v>
      </c>
      <c r="H321" s="7">
        <v>510</v>
      </c>
      <c r="I321" s="7">
        <v>512</v>
      </c>
      <c r="J321" s="7">
        <v>514</v>
      </c>
      <c r="K321" s="7">
        <v>510</v>
      </c>
      <c r="L321" s="6">
        <v>1000</v>
      </c>
      <c r="M321" s="8">
        <f t="shared" si="165"/>
        <v>2000</v>
      </c>
      <c r="N321" s="9">
        <f t="shared" si="164"/>
        <v>0.39370078740157477</v>
      </c>
    </row>
    <row r="322" spans="1:14" ht="15.75" customHeight="1">
      <c r="A322" s="4">
        <v>49</v>
      </c>
      <c r="B322" s="5">
        <v>42891</v>
      </c>
      <c r="C322" s="6" t="s">
        <v>78</v>
      </c>
      <c r="D322" s="6" t="s">
        <v>21</v>
      </c>
      <c r="E322" s="7" t="s">
        <v>103</v>
      </c>
      <c r="F322" s="6">
        <v>398</v>
      </c>
      <c r="G322" s="7">
        <v>395</v>
      </c>
      <c r="H322" s="7">
        <v>400</v>
      </c>
      <c r="I322" s="7">
        <v>402</v>
      </c>
      <c r="J322" s="7">
        <v>404</v>
      </c>
      <c r="K322" s="7">
        <v>400</v>
      </c>
      <c r="L322" s="6">
        <v>2000</v>
      </c>
      <c r="M322" s="8">
        <f t="shared" si="165"/>
        <v>4000</v>
      </c>
      <c r="N322" s="9">
        <f t="shared" si="164"/>
        <v>0.50251256281407031</v>
      </c>
    </row>
    <row r="323" spans="1:14" ht="15" customHeight="1">
      <c r="A323" s="4">
        <v>50</v>
      </c>
      <c r="B323" s="5">
        <v>42891</v>
      </c>
      <c r="C323" s="6" t="s">
        <v>78</v>
      </c>
      <c r="D323" s="6" t="s">
        <v>21</v>
      </c>
      <c r="E323" s="7" t="s">
        <v>104</v>
      </c>
      <c r="F323" s="6">
        <v>531.5</v>
      </c>
      <c r="G323" s="7">
        <v>528.5</v>
      </c>
      <c r="H323" s="7">
        <v>533</v>
      </c>
      <c r="I323" s="7">
        <v>534.5</v>
      </c>
      <c r="J323" s="7">
        <v>536</v>
      </c>
      <c r="K323" s="7">
        <v>536</v>
      </c>
      <c r="L323" s="6">
        <v>1500</v>
      </c>
      <c r="M323" s="8">
        <f t="shared" si="165"/>
        <v>6750</v>
      </c>
      <c r="N323" s="9">
        <f t="shared" si="164"/>
        <v>0.84666039510818436</v>
      </c>
    </row>
    <row r="324" spans="1:14" ht="15.75">
      <c r="A324" s="4">
        <v>51</v>
      </c>
      <c r="B324" s="5">
        <v>42891</v>
      </c>
      <c r="C324" s="6" t="s">
        <v>78</v>
      </c>
      <c r="D324" s="6" t="s">
        <v>21</v>
      </c>
      <c r="E324" s="7" t="s">
        <v>102</v>
      </c>
      <c r="F324" s="6">
        <v>497.5</v>
      </c>
      <c r="G324" s="7">
        <v>494</v>
      </c>
      <c r="H324" s="7">
        <v>500</v>
      </c>
      <c r="I324" s="7">
        <v>502</v>
      </c>
      <c r="J324" s="7">
        <v>504</v>
      </c>
      <c r="K324" s="7">
        <v>502</v>
      </c>
      <c r="L324" s="6">
        <v>1000</v>
      </c>
      <c r="M324" s="8">
        <f t="shared" si="165"/>
        <v>4500</v>
      </c>
      <c r="N324" s="9">
        <f t="shared" si="164"/>
        <v>0.90452261306532666</v>
      </c>
    </row>
    <row r="325" spans="1:14" ht="15.75">
      <c r="A325" s="4">
        <v>52</v>
      </c>
      <c r="B325" s="5">
        <v>42888</v>
      </c>
      <c r="C325" s="6" t="s">
        <v>78</v>
      </c>
      <c r="D325" s="6" t="s">
        <v>21</v>
      </c>
      <c r="E325" s="7" t="s">
        <v>105</v>
      </c>
      <c r="F325" s="6">
        <v>163</v>
      </c>
      <c r="G325" s="7">
        <v>161</v>
      </c>
      <c r="H325" s="7">
        <v>164</v>
      </c>
      <c r="I325" s="7">
        <v>165</v>
      </c>
      <c r="J325" s="7">
        <v>166</v>
      </c>
      <c r="K325" s="7">
        <v>161.5</v>
      </c>
      <c r="L325" s="6">
        <v>3500</v>
      </c>
      <c r="M325" s="8">
        <f t="shared" si="165"/>
        <v>-5250</v>
      </c>
      <c r="N325" s="63">
        <f t="shared" si="164"/>
        <v>-0.92024539877300615</v>
      </c>
    </row>
    <row r="326" spans="1:14" ht="15.75">
      <c r="A326" s="4">
        <v>53</v>
      </c>
      <c r="B326" s="5">
        <v>42888</v>
      </c>
      <c r="C326" s="6" t="s">
        <v>78</v>
      </c>
      <c r="D326" s="6" t="s">
        <v>47</v>
      </c>
      <c r="E326" s="7" t="s">
        <v>67</v>
      </c>
      <c r="F326" s="6">
        <v>195.5</v>
      </c>
      <c r="G326" s="7">
        <v>197</v>
      </c>
      <c r="H326" s="7">
        <v>194.5</v>
      </c>
      <c r="I326" s="7">
        <v>193.5</v>
      </c>
      <c r="J326" s="7">
        <v>192.5</v>
      </c>
      <c r="K326" s="7">
        <v>197</v>
      </c>
      <c r="L326" s="6">
        <v>3500</v>
      </c>
      <c r="M326" s="8">
        <f t="shared" si="165"/>
        <v>-5250</v>
      </c>
      <c r="N326" s="63">
        <f t="shared" si="164"/>
        <v>-0.76726342710997442</v>
      </c>
    </row>
    <row r="327" spans="1:14" ht="15.75">
      <c r="A327" s="4">
        <v>54</v>
      </c>
      <c r="B327" s="5">
        <v>42888</v>
      </c>
      <c r="C327" s="6" t="s">
        <v>78</v>
      </c>
      <c r="D327" s="6" t="s">
        <v>21</v>
      </c>
      <c r="E327" s="7" t="s">
        <v>106</v>
      </c>
      <c r="F327" s="6">
        <v>645</v>
      </c>
      <c r="G327" s="7">
        <v>641</v>
      </c>
      <c r="H327" s="7">
        <v>647</v>
      </c>
      <c r="I327" s="7">
        <v>649</v>
      </c>
      <c r="J327" s="7">
        <v>651</v>
      </c>
      <c r="K327" s="7">
        <v>647</v>
      </c>
      <c r="L327" s="6">
        <v>1500</v>
      </c>
      <c r="M327" s="8">
        <f t="shared" si="165"/>
        <v>3000</v>
      </c>
      <c r="N327" s="9">
        <f t="shared" si="164"/>
        <v>0.31007751937984496</v>
      </c>
    </row>
    <row r="328" spans="1:14" ht="15.75">
      <c r="A328" s="4">
        <v>55</v>
      </c>
      <c r="B328" s="5">
        <v>42888</v>
      </c>
      <c r="C328" s="6" t="s">
        <v>78</v>
      </c>
      <c r="D328" s="6" t="s">
        <v>21</v>
      </c>
      <c r="E328" s="7" t="s">
        <v>71</v>
      </c>
      <c r="F328" s="6">
        <v>1355</v>
      </c>
      <c r="G328" s="7">
        <v>1345</v>
      </c>
      <c r="H328" s="7">
        <v>1360</v>
      </c>
      <c r="I328" s="7">
        <v>1365</v>
      </c>
      <c r="J328" s="7">
        <v>1370</v>
      </c>
      <c r="K328" s="7">
        <v>1370</v>
      </c>
      <c r="L328" s="6">
        <v>500</v>
      </c>
      <c r="M328" s="8">
        <f t="shared" si="165"/>
        <v>7500</v>
      </c>
      <c r="N328" s="9">
        <f t="shared" si="164"/>
        <v>1.107011070110701</v>
      </c>
    </row>
    <row r="329" spans="1:14" ht="15.75">
      <c r="A329" s="4">
        <v>56</v>
      </c>
      <c r="B329" s="5">
        <v>42887</v>
      </c>
      <c r="C329" s="6" t="s">
        <v>78</v>
      </c>
      <c r="D329" s="6" t="s">
        <v>21</v>
      </c>
      <c r="E329" s="7" t="s">
        <v>107</v>
      </c>
      <c r="F329" s="6">
        <v>116</v>
      </c>
      <c r="G329" s="7">
        <v>115</v>
      </c>
      <c r="H329" s="7">
        <v>116.5</v>
      </c>
      <c r="I329" s="7">
        <v>117</v>
      </c>
      <c r="J329" s="7">
        <v>117.5</v>
      </c>
      <c r="K329" s="7">
        <v>116.5</v>
      </c>
      <c r="L329" s="6">
        <v>11000</v>
      </c>
      <c r="M329" s="8">
        <f t="shared" si="165"/>
        <v>5500</v>
      </c>
      <c r="N329" s="9">
        <f t="shared" si="164"/>
        <v>0.43103448275862072</v>
      </c>
    </row>
    <row r="330" spans="1:14" ht="16.5" customHeight="1">
      <c r="A330" s="4">
        <v>57</v>
      </c>
      <c r="B330" s="5">
        <v>42887</v>
      </c>
      <c r="C330" s="6" t="s">
        <v>78</v>
      </c>
      <c r="D330" s="6" t="s">
        <v>21</v>
      </c>
      <c r="E330" s="7" t="s">
        <v>53</v>
      </c>
      <c r="F330" s="6">
        <v>150.25</v>
      </c>
      <c r="G330" s="7">
        <v>148</v>
      </c>
      <c r="H330" s="7">
        <v>151.5</v>
      </c>
      <c r="I330" s="7">
        <v>152.5</v>
      </c>
      <c r="J330" s="7">
        <v>153.5</v>
      </c>
      <c r="K330" s="7">
        <v>152.5</v>
      </c>
      <c r="L330" s="6">
        <v>3500</v>
      </c>
      <c r="M330" s="8">
        <f t="shared" si="165"/>
        <v>7875</v>
      </c>
      <c r="N330" s="9">
        <f t="shared" si="164"/>
        <v>1.497504159733777</v>
      </c>
    </row>
    <row r="331" spans="1:14" ht="15.75" customHeight="1">
      <c r="A331" s="4">
        <v>58</v>
      </c>
      <c r="B331" s="5">
        <v>42887</v>
      </c>
      <c r="C331" s="6" t="s">
        <v>78</v>
      </c>
      <c r="D331" s="6" t="s">
        <v>21</v>
      </c>
      <c r="E331" s="7" t="s">
        <v>103</v>
      </c>
      <c r="F331" s="6">
        <v>386</v>
      </c>
      <c r="G331" s="7">
        <v>383</v>
      </c>
      <c r="H331" s="7">
        <v>387.5</v>
      </c>
      <c r="I331" s="7">
        <v>389</v>
      </c>
      <c r="J331" s="7">
        <v>390.5</v>
      </c>
      <c r="K331" s="7">
        <v>383</v>
      </c>
      <c r="L331" s="6">
        <v>2000</v>
      </c>
      <c r="M331" s="8">
        <f t="shared" si="165"/>
        <v>-6000</v>
      </c>
      <c r="N331" s="63">
        <f t="shared" si="164"/>
        <v>-0.77720207253886009</v>
      </c>
    </row>
    <row r="332" spans="1:14" ht="15.75">
      <c r="A332" s="4">
        <v>59</v>
      </c>
      <c r="B332" s="5">
        <v>42887</v>
      </c>
      <c r="C332" s="6" t="s">
        <v>78</v>
      </c>
      <c r="D332" s="6" t="s">
        <v>21</v>
      </c>
      <c r="E332" s="7" t="s">
        <v>108</v>
      </c>
      <c r="F332" s="6">
        <v>237.5</v>
      </c>
      <c r="G332" s="7">
        <v>234.5</v>
      </c>
      <c r="H332" s="7">
        <v>239</v>
      </c>
      <c r="I332" s="7">
        <v>240.5</v>
      </c>
      <c r="J332" s="7">
        <v>242</v>
      </c>
      <c r="K332" s="7">
        <v>240.5</v>
      </c>
      <c r="L332" s="6">
        <v>3000</v>
      </c>
      <c r="M332" s="8">
        <f t="shared" si="165"/>
        <v>9000</v>
      </c>
      <c r="N332" s="9">
        <f t="shared" si="164"/>
        <v>1.263157894736842</v>
      </c>
    </row>
    <row r="333" spans="1:14" ht="15.75">
      <c r="A333" s="4">
        <v>60</v>
      </c>
      <c r="B333" s="5">
        <v>42887</v>
      </c>
      <c r="C333" s="6" t="s">
        <v>78</v>
      </c>
      <c r="D333" s="6" t="s">
        <v>21</v>
      </c>
      <c r="E333" s="7" t="s">
        <v>109</v>
      </c>
      <c r="F333" s="6">
        <v>1195</v>
      </c>
      <c r="G333" s="7">
        <v>1189</v>
      </c>
      <c r="H333" s="7">
        <v>1198</v>
      </c>
      <c r="I333" s="7">
        <v>1202</v>
      </c>
      <c r="J333" s="7">
        <v>1206</v>
      </c>
      <c r="K333" s="7">
        <v>1206</v>
      </c>
      <c r="L333" s="6">
        <v>600</v>
      </c>
      <c r="M333" s="8">
        <f t="shared" si="165"/>
        <v>6600</v>
      </c>
      <c r="N333" s="9">
        <f t="shared" si="164"/>
        <v>0.92050209205020928</v>
      </c>
    </row>
    <row r="335" spans="1:14" ht="15" customHeight="1">
      <c r="A335" s="10" t="s">
        <v>24</v>
      </c>
      <c r="B335" s="11"/>
      <c r="C335" s="12"/>
      <c r="D335" s="13"/>
      <c r="E335" s="14"/>
      <c r="F335" s="14"/>
      <c r="G335" s="15"/>
      <c r="H335" s="14"/>
      <c r="I335" s="14"/>
      <c r="J335" s="14"/>
      <c r="K335" s="16"/>
      <c r="L335" s="17"/>
      <c r="M335" s="1"/>
      <c r="N335" s="18"/>
    </row>
    <row r="336" spans="1:14" ht="15" customHeight="1">
      <c r="A336" s="10" t="s">
        <v>25</v>
      </c>
      <c r="B336" s="19"/>
      <c r="C336" s="12"/>
      <c r="D336" s="13"/>
      <c r="E336" s="14"/>
      <c r="F336" s="14"/>
      <c r="G336" s="15"/>
      <c r="H336" s="14"/>
      <c r="I336" s="14"/>
      <c r="J336" s="14"/>
      <c r="K336" s="16"/>
      <c r="L336" s="17"/>
      <c r="M336" s="1"/>
      <c r="N336" s="1"/>
    </row>
    <row r="337" spans="1:14" ht="15" customHeight="1">
      <c r="A337" s="10" t="s">
        <v>25</v>
      </c>
      <c r="B337" s="19"/>
      <c r="C337" s="20"/>
      <c r="D337" s="21"/>
      <c r="E337" s="22"/>
      <c r="F337" s="22"/>
      <c r="G337" s="23"/>
      <c r="H337" s="22"/>
      <c r="I337" s="22"/>
      <c r="J337" s="22"/>
      <c r="K337" s="22"/>
      <c r="L337" s="17"/>
      <c r="M337" s="17"/>
      <c r="N337" s="17"/>
    </row>
    <row r="338" spans="1:14" ht="16.5" thickBot="1">
      <c r="A338" s="20"/>
      <c r="B338" s="19"/>
      <c r="C338" s="22"/>
      <c r="D338" s="22"/>
      <c r="E338" s="22"/>
      <c r="F338" s="24"/>
      <c r="G338" s="25"/>
      <c r="H338" s="26" t="s">
        <v>26</v>
      </c>
      <c r="I338" s="26"/>
      <c r="J338" s="27"/>
      <c r="K338" s="27"/>
      <c r="L338" s="17"/>
      <c r="M338" s="17"/>
      <c r="N338" s="17"/>
    </row>
    <row r="339" spans="1:14" ht="15.75">
      <c r="A339" s="20"/>
      <c r="B339" s="19"/>
      <c r="C339" s="68" t="s">
        <v>27</v>
      </c>
      <c r="D339" s="68"/>
      <c r="E339" s="28">
        <v>60</v>
      </c>
      <c r="F339" s="29">
        <f>F340+F341+F342+F343+F344+F345</f>
        <v>100</v>
      </c>
      <c r="G339" s="22">
        <v>60</v>
      </c>
      <c r="H339" s="30">
        <f>G340/G339%</f>
        <v>71.666666666666671</v>
      </c>
      <c r="I339" s="30"/>
      <c r="J339" s="30"/>
      <c r="K339" s="31"/>
      <c r="L339" s="17"/>
      <c r="M339" s="1"/>
      <c r="N339" s="1"/>
    </row>
    <row r="340" spans="1:14" ht="15.75">
      <c r="A340" s="20"/>
      <c r="B340" s="19"/>
      <c r="C340" s="65" t="s">
        <v>28</v>
      </c>
      <c r="D340" s="65"/>
      <c r="E340" s="32">
        <v>43</v>
      </c>
      <c r="F340" s="33">
        <f>(E340/E339)*100</f>
        <v>71.666666666666671</v>
      </c>
      <c r="G340" s="22">
        <v>43</v>
      </c>
      <c r="H340" s="27"/>
      <c r="I340" s="27"/>
      <c r="J340" s="22"/>
      <c r="K340" s="27"/>
      <c r="L340" s="1"/>
      <c r="M340" s="22" t="s">
        <v>29</v>
      </c>
      <c r="N340" s="22"/>
    </row>
    <row r="341" spans="1:14" ht="15.75">
      <c r="A341" s="34"/>
      <c r="B341" s="19"/>
      <c r="C341" s="65" t="s">
        <v>30</v>
      </c>
      <c r="D341" s="65"/>
      <c r="E341" s="32">
        <v>0</v>
      </c>
      <c r="F341" s="33">
        <f>(E341/E339)*100</f>
        <v>0</v>
      </c>
      <c r="G341" s="35"/>
      <c r="H341" s="22"/>
      <c r="I341" s="22"/>
      <c r="J341" s="22"/>
      <c r="K341" s="27"/>
      <c r="L341" s="17"/>
      <c r="M341" s="20"/>
      <c r="N341" s="20"/>
    </row>
    <row r="342" spans="1:14" ht="15.75">
      <c r="A342" s="34"/>
      <c r="B342" s="19"/>
      <c r="C342" s="65" t="s">
        <v>31</v>
      </c>
      <c r="D342" s="65"/>
      <c r="E342" s="32">
        <v>3</v>
      </c>
      <c r="F342" s="33">
        <f>(E342/E339)*100</f>
        <v>5</v>
      </c>
      <c r="G342" s="35"/>
      <c r="H342" s="22"/>
      <c r="I342" s="22"/>
      <c r="J342" s="22"/>
      <c r="K342" s="27"/>
      <c r="L342" s="17"/>
      <c r="M342" s="17"/>
      <c r="N342" s="17"/>
    </row>
    <row r="343" spans="1:14" ht="15.75">
      <c r="A343" s="34"/>
      <c r="B343" s="19"/>
      <c r="C343" s="65" t="s">
        <v>32</v>
      </c>
      <c r="D343" s="65"/>
      <c r="E343" s="32">
        <v>14</v>
      </c>
      <c r="F343" s="33">
        <f>(E343/E339)*100</f>
        <v>23.333333333333332</v>
      </c>
      <c r="G343" s="35"/>
      <c r="H343" s="22" t="s">
        <v>33</v>
      </c>
      <c r="I343" s="22"/>
      <c r="J343" s="27"/>
      <c r="K343" s="27"/>
      <c r="L343" s="17"/>
      <c r="M343" s="17"/>
      <c r="N343" s="17"/>
    </row>
    <row r="344" spans="1:14" ht="15" customHeight="1">
      <c r="A344" s="34"/>
      <c r="B344" s="19"/>
      <c r="C344" s="65" t="s">
        <v>34</v>
      </c>
      <c r="D344" s="65"/>
      <c r="E344" s="32">
        <v>0</v>
      </c>
      <c r="F344" s="33">
        <f>(E344/E339)*100</f>
        <v>0</v>
      </c>
      <c r="G344" s="35"/>
      <c r="H344" s="22"/>
      <c r="I344" s="22"/>
      <c r="J344" s="27"/>
      <c r="K344" s="27"/>
      <c r="L344" s="17"/>
      <c r="M344" s="17"/>
      <c r="N344" s="17"/>
    </row>
    <row r="345" spans="1:14" ht="15" customHeight="1" thickBot="1">
      <c r="A345" s="34"/>
      <c r="B345" s="19"/>
      <c r="C345" s="66" t="s">
        <v>35</v>
      </c>
      <c r="D345" s="66"/>
      <c r="E345" s="36"/>
      <c r="F345" s="37">
        <f>(E345/E339)*100</f>
        <v>0</v>
      </c>
      <c r="G345" s="35"/>
      <c r="H345" s="22"/>
      <c r="I345" s="22"/>
      <c r="J345" s="31"/>
      <c r="K345" s="31"/>
      <c r="L345" s="1"/>
      <c r="M345" s="17"/>
      <c r="N345" s="17"/>
    </row>
    <row r="346" spans="1:14" ht="15.75">
      <c r="A346" s="39" t="s">
        <v>36</v>
      </c>
      <c r="B346" s="11"/>
      <c r="C346" s="12"/>
      <c r="D346" s="12"/>
      <c r="E346" s="14"/>
      <c r="F346" s="14"/>
      <c r="G346" s="15"/>
      <c r="H346" s="40"/>
      <c r="I346" s="40"/>
      <c r="J346" s="40"/>
      <c r="K346" s="14"/>
      <c r="L346" s="17"/>
      <c r="M346" s="38"/>
      <c r="N346" s="38"/>
    </row>
    <row r="347" spans="1:14" ht="15.75">
      <c r="A347" s="13" t="s">
        <v>37</v>
      </c>
      <c r="B347" s="11"/>
      <c r="C347" s="41"/>
      <c r="D347" s="42"/>
      <c r="E347" s="12"/>
      <c r="F347" s="40"/>
      <c r="G347" s="15"/>
      <c r="H347" s="40"/>
      <c r="I347" s="40"/>
      <c r="J347" s="40"/>
      <c r="K347" s="14"/>
      <c r="L347" s="17"/>
      <c r="M347" s="20"/>
      <c r="N347" s="20"/>
    </row>
    <row r="348" spans="1:14" ht="15" customHeight="1">
      <c r="A348" s="13" t="s">
        <v>38</v>
      </c>
      <c r="B348" s="11"/>
      <c r="C348" s="12"/>
      <c r="D348" s="42"/>
      <c r="E348" s="12"/>
      <c r="F348" s="40"/>
      <c r="G348" s="15"/>
      <c r="H348" s="43"/>
      <c r="I348" s="43"/>
      <c r="J348" s="43"/>
      <c r="K348" s="14"/>
      <c r="L348" s="17"/>
      <c r="M348" s="17"/>
      <c r="N348" s="17"/>
    </row>
    <row r="349" spans="1:14" ht="15" customHeight="1">
      <c r="A349" s="13" t="s">
        <v>39</v>
      </c>
      <c r="B349" s="41"/>
      <c r="C349" s="12"/>
      <c r="D349" s="42"/>
      <c r="E349" s="12"/>
      <c r="F349" s="40"/>
      <c r="G349" s="44"/>
      <c r="H349" s="43"/>
      <c r="I349" s="43"/>
      <c r="J349" s="43"/>
      <c r="K349" s="14"/>
      <c r="L349" s="17"/>
      <c r="M349" s="17"/>
      <c r="N349" s="17"/>
    </row>
    <row r="350" spans="1:14" ht="14.25" customHeight="1">
      <c r="A350" s="13" t="s">
        <v>40</v>
      </c>
      <c r="B350" s="34"/>
      <c r="C350" s="12"/>
      <c r="D350" s="45"/>
      <c r="E350" s="40"/>
      <c r="F350" s="40"/>
      <c r="G350" s="44"/>
      <c r="H350" s="43"/>
      <c r="I350" s="43"/>
      <c r="J350" s="43"/>
      <c r="K350" s="40"/>
      <c r="L350" s="17"/>
      <c r="M350" s="17"/>
      <c r="N350" s="17"/>
    </row>
    <row r="352" spans="1:14">
      <c r="A352" s="81" t="s">
        <v>0</v>
      </c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</row>
    <row r="353" spans="1:14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</row>
    <row r="354" spans="1:14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</row>
    <row r="355" spans="1:14" ht="15.75">
      <c r="A355" s="82" t="s">
        <v>1</v>
      </c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</row>
    <row r="356" spans="1:14" ht="15.75">
      <c r="A356" s="82" t="s">
        <v>2</v>
      </c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</row>
    <row r="357" spans="1:14" ht="16.5" thickBot="1">
      <c r="A357" s="78" t="s">
        <v>3</v>
      </c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</row>
    <row r="358" spans="1:14">
      <c r="A358" s="46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8"/>
    </row>
    <row r="359" spans="1:14" ht="15.75">
      <c r="A359" s="72" t="s">
        <v>110</v>
      </c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</row>
    <row r="360" spans="1:14" ht="15.75">
      <c r="A360" s="72" t="s">
        <v>5</v>
      </c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</row>
    <row r="361" spans="1:14" ht="13.9" customHeight="1">
      <c r="A361" s="73" t="s">
        <v>6</v>
      </c>
      <c r="B361" s="67" t="s">
        <v>7</v>
      </c>
      <c r="C361" s="67" t="s">
        <v>8</v>
      </c>
      <c r="D361" s="73" t="s">
        <v>9</v>
      </c>
      <c r="E361" s="73" t="s">
        <v>10</v>
      </c>
      <c r="F361" s="83" t="s">
        <v>11</v>
      </c>
      <c r="G361" s="83" t="s">
        <v>12</v>
      </c>
      <c r="H361" s="74" t="s">
        <v>13</v>
      </c>
      <c r="I361" s="74" t="s">
        <v>14</v>
      </c>
      <c r="J361" s="74" t="s">
        <v>15</v>
      </c>
      <c r="K361" s="84" t="s">
        <v>16</v>
      </c>
      <c r="L361" s="67" t="s">
        <v>17</v>
      </c>
      <c r="M361" s="67" t="s">
        <v>18</v>
      </c>
      <c r="N361" s="67" t="s">
        <v>19</v>
      </c>
    </row>
    <row r="362" spans="1:14">
      <c r="A362" s="73"/>
      <c r="B362" s="67"/>
      <c r="C362" s="67"/>
      <c r="D362" s="73"/>
      <c r="E362" s="73"/>
      <c r="F362" s="83"/>
      <c r="G362" s="83"/>
      <c r="H362" s="74"/>
      <c r="I362" s="74"/>
      <c r="J362" s="74"/>
      <c r="K362" s="84"/>
      <c r="L362" s="67"/>
      <c r="M362" s="67"/>
      <c r="N362" s="67"/>
    </row>
    <row r="363" spans="1:14" ht="15.75">
      <c r="A363" s="4">
        <v>1</v>
      </c>
      <c r="B363" s="5">
        <v>42886</v>
      </c>
      <c r="C363" s="6" t="s">
        <v>78</v>
      </c>
      <c r="D363" s="6" t="s">
        <v>21</v>
      </c>
      <c r="E363" s="7" t="s">
        <v>111</v>
      </c>
      <c r="F363" s="6">
        <v>358.5</v>
      </c>
      <c r="G363" s="7">
        <v>355.5</v>
      </c>
      <c r="H363" s="7">
        <v>360</v>
      </c>
      <c r="I363" s="7">
        <v>361.5</v>
      </c>
      <c r="J363" s="7">
        <v>363</v>
      </c>
      <c r="K363" s="7">
        <v>360</v>
      </c>
      <c r="L363" s="6">
        <v>2500</v>
      </c>
      <c r="M363" s="8">
        <f t="shared" ref="M363:M394" si="166">IF(D363="BUY",(K363-F363)*(L363),(F363-K363)*(L363))</f>
        <v>3750</v>
      </c>
      <c r="N363" s="9">
        <f t="shared" ref="N363:N407" si="167">M363/(L363)/F363%</f>
        <v>0.41841004184100417</v>
      </c>
    </row>
    <row r="364" spans="1:14" ht="15.75">
      <c r="A364" s="4">
        <v>2</v>
      </c>
      <c r="B364" s="5">
        <v>42886</v>
      </c>
      <c r="C364" s="6" t="s">
        <v>78</v>
      </c>
      <c r="D364" s="6" t="s">
        <v>21</v>
      </c>
      <c r="E364" s="7" t="s">
        <v>112</v>
      </c>
      <c r="F364" s="6">
        <v>1147</v>
      </c>
      <c r="G364" s="7">
        <v>1141</v>
      </c>
      <c r="H364" s="7">
        <v>1150</v>
      </c>
      <c r="I364" s="7">
        <v>1153</v>
      </c>
      <c r="J364" s="7">
        <v>1156</v>
      </c>
      <c r="K364" s="7">
        <v>1156</v>
      </c>
      <c r="L364" s="6">
        <v>800</v>
      </c>
      <c r="M364" s="8">
        <f t="shared" si="166"/>
        <v>7200</v>
      </c>
      <c r="N364" s="9">
        <f t="shared" si="167"/>
        <v>0.7846556233653007</v>
      </c>
    </row>
    <row r="365" spans="1:14" ht="15.75">
      <c r="A365" s="4">
        <v>3</v>
      </c>
      <c r="B365" s="5">
        <v>42886</v>
      </c>
      <c r="C365" s="6" t="s">
        <v>78</v>
      </c>
      <c r="D365" s="6" t="s">
        <v>21</v>
      </c>
      <c r="E365" s="7" t="s">
        <v>113</v>
      </c>
      <c r="F365" s="6">
        <v>96</v>
      </c>
      <c r="G365" s="7">
        <v>95</v>
      </c>
      <c r="H365" s="7">
        <v>96.5</v>
      </c>
      <c r="I365" s="7">
        <v>97</v>
      </c>
      <c r="J365" s="7">
        <v>97.5</v>
      </c>
      <c r="K365" s="7">
        <v>95</v>
      </c>
      <c r="L365" s="6">
        <v>7000</v>
      </c>
      <c r="M365" s="8">
        <f t="shared" si="166"/>
        <v>-7000</v>
      </c>
      <c r="N365" s="63">
        <f t="shared" si="167"/>
        <v>-1.0416666666666667</v>
      </c>
    </row>
    <row r="366" spans="1:14" ht="15.75">
      <c r="A366" s="4">
        <v>4</v>
      </c>
      <c r="B366" s="5">
        <v>42885</v>
      </c>
      <c r="C366" s="6" t="s">
        <v>78</v>
      </c>
      <c r="D366" s="6" t="s">
        <v>21</v>
      </c>
      <c r="E366" s="7" t="s">
        <v>114</v>
      </c>
      <c r="F366" s="6">
        <v>3720</v>
      </c>
      <c r="G366" s="7">
        <v>3695</v>
      </c>
      <c r="H366" s="7">
        <v>3735</v>
      </c>
      <c r="I366" s="7">
        <v>3750</v>
      </c>
      <c r="J366" s="7">
        <v>3765</v>
      </c>
      <c r="K366" s="7">
        <v>3750</v>
      </c>
      <c r="L366" s="6">
        <v>200</v>
      </c>
      <c r="M366" s="8">
        <f t="shared" si="166"/>
        <v>6000</v>
      </c>
      <c r="N366" s="9">
        <f t="shared" si="167"/>
        <v>0.80645161290322576</v>
      </c>
    </row>
    <row r="367" spans="1:14" ht="15.75">
      <c r="A367" s="4">
        <v>5</v>
      </c>
      <c r="B367" s="5">
        <v>42885</v>
      </c>
      <c r="C367" s="6" t="s">
        <v>78</v>
      </c>
      <c r="D367" s="6" t="s">
        <v>21</v>
      </c>
      <c r="E367" s="7" t="s">
        <v>115</v>
      </c>
      <c r="F367" s="6">
        <v>290</v>
      </c>
      <c r="G367" s="7">
        <v>287</v>
      </c>
      <c r="H367" s="7">
        <v>291.5</v>
      </c>
      <c r="I367" s="7">
        <v>293</v>
      </c>
      <c r="J367" s="7">
        <v>294.5</v>
      </c>
      <c r="K367" s="7">
        <v>291.5</v>
      </c>
      <c r="L367" s="6">
        <v>2100</v>
      </c>
      <c r="M367" s="8">
        <f t="shared" si="166"/>
        <v>3150</v>
      </c>
      <c r="N367" s="9">
        <f t="shared" si="167"/>
        <v>0.51724137931034486</v>
      </c>
    </row>
    <row r="368" spans="1:14" ht="15.75">
      <c r="A368" s="4">
        <v>6</v>
      </c>
      <c r="B368" s="5">
        <v>42885</v>
      </c>
      <c r="C368" s="6" t="s">
        <v>78</v>
      </c>
      <c r="D368" s="6" t="s">
        <v>21</v>
      </c>
      <c r="E368" s="7" t="s">
        <v>109</v>
      </c>
      <c r="F368" s="6">
        <v>1144</v>
      </c>
      <c r="G368" s="7">
        <v>1136</v>
      </c>
      <c r="H368" s="7">
        <v>1149</v>
      </c>
      <c r="I368" s="7">
        <v>1154</v>
      </c>
      <c r="J368" s="7">
        <v>1159</v>
      </c>
      <c r="K368" s="7">
        <v>1159</v>
      </c>
      <c r="L368" s="6">
        <v>600</v>
      </c>
      <c r="M368" s="8">
        <f t="shared" si="166"/>
        <v>9000</v>
      </c>
      <c r="N368" s="9">
        <f t="shared" si="167"/>
        <v>1.3111888111888113</v>
      </c>
    </row>
    <row r="369" spans="1:14" ht="15.75">
      <c r="A369" s="4">
        <v>7</v>
      </c>
      <c r="B369" s="5">
        <v>42884</v>
      </c>
      <c r="C369" s="6" t="s">
        <v>78</v>
      </c>
      <c r="D369" s="6" t="s">
        <v>21</v>
      </c>
      <c r="E369" s="7" t="s">
        <v>116</v>
      </c>
      <c r="F369" s="6">
        <v>551.20000000000005</v>
      </c>
      <c r="G369" s="7">
        <v>547</v>
      </c>
      <c r="H369" s="7">
        <v>553</v>
      </c>
      <c r="I369" s="7">
        <v>555</v>
      </c>
      <c r="J369" s="7">
        <v>557</v>
      </c>
      <c r="K369" s="7">
        <v>553</v>
      </c>
      <c r="L369" s="6">
        <v>1200</v>
      </c>
      <c r="M369" s="8">
        <f t="shared" si="166"/>
        <v>2159.9999999999454</v>
      </c>
      <c r="N369" s="9">
        <f t="shared" si="167"/>
        <v>0.32656023222060132</v>
      </c>
    </row>
    <row r="370" spans="1:14" ht="15.75">
      <c r="A370" s="4">
        <v>8</v>
      </c>
      <c r="B370" s="5">
        <v>42884</v>
      </c>
      <c r="C370" s="6" t="s">
        <v>78</v>
      </c>
      <c r="D370" s="6" t="s">
        <v>47</v>
      </c>
      <c r="E370" s="7" t="s">
        <v>117</v>
      </c>
      <c r="F370" s="6">
        <v>540</v>
      </c>
      <c r="G370" s="7">
        <v>544</v>
      </c>
      <c r="H370" s="7">
        <v>538</v>
      </c>
      <c r="I370" s="7">
        <v>536</v>
      </c>
      <c r="J370" s="7">
        <v>534</v>
      </c>
      <c r="K370" s="7">
        <v>536</v>
      </c>
      <c r="L370" s="6">
        <v>1000</v>
      </c>
      <c r="M370" s="8">
        <f t="shared" si="166"/>
        <v>4000</v>
      </c>
      <c r="N370" s="9">
        <f t="shared" si="167"/>
        <v>0.7407407407407407</v>
      </c>
    </row>
    <row r="371" spans="1:14" ht="15.75">
      <c r="A371" s="4">
        <v>9</v>
      </c>
      <c r="B371" s="5">
        <v>42881</v>
      </c>
      <c r="C371" s="6" t="s">
        <v>78</v>
      </c>
      <c r="D371" s="6" t="s">
        <v>21</v>
      </c>
      <c r="E371" s="7" t="s">
        <v>118</v>
      </c>
      <c r="F371" s="6">
        <v>124</v>
      </c>
      <c r="G371" s="7">
        <v>122</v>
      </c>
      <c r="H371" s="7">
        <v>125</v>
      </c>
      <c r="I371" s="7">
        <v>126</v>
      </c>
      <c r="J371" s="7">
        <v>127</v>
      </c>
      <c r="K371" s="7">
        <v>126</v>
      </c>
      <c r="L371" s="6">
        <v>4500</v>
      </c>
      <c r="M371" s="8">
        <f t="shared" si="166"/>
        <v>9000</v>
      </c>
      <c r="N371" s="9">
        <f t="shared" si="167"/>
        <v>1.6129032258064517</v>
      </c>
    </row>
    <row r="372" spans="1:14" ht="15.75">
      <c r="A372" s="4">
        <v>10</v>
      </c>
      <c r="B372" s="5">
        <v>42881</v>
      </c>
      <c r="C372" s="6" t="s">
        <v>78</v>
      </c>
      <c r="D372" s="6" t="s">
        <v>21</v>
      </c>
      <c r="E372" s="7" t="s">
        <v>119</v>
      </c>
      <c r="F372" s="6">
        <v>606</v>
      </c>
      <c r="G372" s="7">
        <v>602</v>
      </c>
      <c r="H372" s="7">
        <v>608</v>
      </c>
      <c r="I372" s="7">
        <v>610</v>
      </c>
      <c r="J372" s="7">
        <v>612</v>
      </c>
      <c r="K372" s="7">
        <v>608</v>
      </c>
      <c r="L372" s="6">
        <v>1500</v>
      </c>
      <c r="M372" s="8">
        <f t="shared" si="166"/>
        <v>3000</v>
      </c>
      <c r="N372" s="9">
        <f t="shared" si="167"/>
        <v>0.33003300330033003</v>
      </c>
    </row>
    <row r="373" spans="1:14" ht="15.75">
      <c r="A373" s="4">
        <v>11</v>
      </c>
      <c r="B373" s="5">
        <v>42880</v>
      </c>
      <c r="C373" s="6" t="s">
        <v>78</v>
      </c>
      <c r="D373" s="6" t="s">
        <v>21</v>
      </c>
      <c r="E373" s="7" t="s">
        <v>116</v>
      </c>
      <c r="F373" s="6">
        <v>525.5</v>
      </c>
      <c r="G373" s="7">
        <v>522</v>
      </c>
      <c r="H373" s="7">
        <v>527</v>
      </c>
      <c r="I373" s="7">
        <v>528.5</v>
      </c>
      <c r="J373" s="7">
        <v>530</v>
      </c>
      <c r="K373" s="7">
        <v>530</v>
      </c>
      <c r="L373" s="6">
        <v>1200</v>
      </c>
      <c r="M373" s="8">
        <f t="shared" si="166"/>
        <v>5400</v>
      </c>
      <c r="N373" s="9">
        <f t="shared" si="167"/>
        <v>0.85632730732635587</v>
      </c>
    </row>
    <row r="374" spans="1:14" ht="15.75">
      <c r="A374" s="4">
        <v>12</v>
      </c>
      <c r="B374" s="5">
        <v>42880</v>
      </c>
      <c r="C374" s="6" t="s">
        <v>78</v>
      </c>
      <c r="D374" s="6" t="s">
        <v>21</v>
      </c>
      <c r="E374" s="7" t="s">
        <v>120</v>
      </c>
      <c r="F374" s="6">
        <v>308</v>
      </c>
      <c r="G374" s="7">
        <v>306</v>
      </c>
      <c r="H374" s="7">
        <v>309</v>
      </c>
      <c r="I374" s="7">
        <v>310</v>
      </c>
      <c r="J374" s="7">
        <v>311</v>
      </c>
      <c r="K374" s="7">
        <v>311</v>
      </c>
      <c r="L374" s="6">
        <v>2500</v>
      </c>
      <c r="M374" s="8">
        <f t="shared" si="166"/>
        <v>7500</v>
      </c>
      <c r="N374" s="9">
        <f t="shared" si="167"/>
        <v>0.97402597402597402</v>
      </c>
    </row>
    <row r="375" spans="1:14" ht="15.75">
      <c r="A375" s="4">
        <v>13</v>
      </c>
      <c r="B375" s="5">
        <v>42879</v>
      </c>
      <c r="C375" s="6" t="s">
        <v>78</v>
      </c>
      <c r="D375" s="6" t="s">
        <v>47</v>
      </c>
      <c r="E375" s="7" t="s">
        <v>64</v>
      </c>
      <c r="F375" s="6">
        <v>155</v>
      </c>
      <c r="G375" s="7">
        <v>156</v>
      </c>
      <c r="H375" s="7">
        <v>154.5</v>
      </c>
      <c r="I375" s="7">
        <v>154</v>
      </c>
      <c r="J375" s="7">
        <v>153.5</v>
      </c>
      <c r="K375" s="7">
        <v>153.5</v>
      </c>
      <c r="L375" s="6">
        <v>2000</v>
      </c>
      <c r="M375" s="8">
        <f t="shared" si="166"/>
        <v>3000</v>
      </c>
      <c r="N375" s="9">
        <f t="shared" si="167"/>
        <v>0.96774193548387089</v>
      </c>
    </row>
    <row r="376" spans="1:14" ht="15.75">
      <c r="A376" s="4">
        <v>14</v>
      </c>
      <c r="B376" s="5">
        <v>42879</v>
      </c>
      <c r="C376" s="6" t="s">
        <v>78</v>
      </c>
      <c r="D376" s="6" t="s">
        <v>47</v>
      </c>
      <c r="E376" s="7" t="s">
        <v>117</v>
      </c>
      <c r="F376" s="6">
        <v>567</v>
      </c>
      <c r="G376" s="7">
        <v>573</v>
      </c>
      <c r="H376" s="7">
        <v>565</v>
      </c>
      <c r="I376" s="7">
        <v>562</v>
      </c>
      <c r="J376" s="7">
        <v>560</v>
      </c>
      <c r="K376" s="7">
        <v>560</v>
      </c>
      <c r="L376" s="6">
        <v>1000</v>
      </c>
      <c r="M376" s="8">
        <f t="shared" si="166"/>
        <v>7000</v>
      </c>
      <c r="N376" s="9">
        <f t="shared" si="167"/>
        <v>1.2345679012345678</v>
      </c>
    </row>
    <row r="377" spans="1:14" ht="15.75">
      <c r="A377" s="4">
        <v>15</v>
      </c>
      <c r="B377" s="5">
        <v>42879</v>
      </c>
      <c r="C377" s="6" t="s">
        <v>78</v>
      </c>
      <c r="D377" s="6" t="s">
        <v>47</v>
      </c>
      <c r="E377" s="7" t="s">
        <v>119</v>
      </c>
      <c r="F377" s="6">
        <v>611.29999999999995</v>
      </c>
      <c r="G377" s="7">
        <v>615.5</v>
      </c>
      <c r="H377" s="7">
        <v>609.70000000000005</v>
      </c>
      <c r="I377" s="7">
        <v>608</v>
      </c>
      <c r="J377" s="7">
        <v>607</v>
      </c>
      <c r="K377" s="7">
        <v>607</v>
      </c>
      <c r="L377" s="6">
        <v>1500</v>
      </c>
      <c r="M377" s="8">
        <f t="shared" si="166"/>
        <v>6449.9999999999318</v>
      </c>
      <c r="N377" s="9">
        <f t="shared" si="167"/>
        <v>0.70341894323571974</v>
      </c>
    </row>
    <row r="378" spans="1:14" ht="15.75">
      <c r="A378" s="4">
        <v>16</v>
      </c>
      <c r="B378" s="5">
        <v>42878</v>
      </c>
      <c r="C378" s="6" t="s">
        <v>78</v>
      </c>
      <c r="D378" s="6" t="s">
        <v>21</v>
      </c>
      <c r="E378" s="7" t="s">
        <v>115</v>
      </c>
      <c r="F378" s="6">
        <v>454.5</v>
      </c>
      <c r="G378" s="7">
        <v>453</v>
      </c>
      <c r="H378" s="7">
        <v>456</v>
      </c>
      <c r="I378" s="7">
        <v>457.5</v>
      </c>
      <c r="J378" s="7">
        <v>459</v>
      </c>
      <c r="K378" s="7">
        <v>456</v>
      </c>
      <c r="L378" s="6">
        <v>1500</v>
      </c>
      <c r="M378" s="8">
        <f t="shared" si="166"/>
        <v>2250</v>
      </c>
      <c r="N378" s="9">
        <f t="shared" si="167"/>
        <v>0.33003300330033003</v>
      </c>
    </row>
    <row r="379" spans="1:14" ht="15.75">
      <c r="A379" s="4">
        <v>17</v>
      </c>
      <c r="B379" s="5">
        <v>42878</v>
      </c>
      <c r="C379" s="6" t="s">
        <v>78</v>
      </c>
      <c r="D379" s="6" t="s">
        <v>47</v>
      </c>
      <c r="E379" s="7" t="s">
        <v>68</v>
      </c>
      <c r="F379" s="6">
        <v>494</v>
      </c>
      <c r="G379" s="7">
        <v>498</v>
      </c>
      <c r="H379" s="7">
        <v>492</v>
      </c>
      <c r="I379" s="7">
        <v>490</v>
      </c>
      <c r="J379" s="7">
        <v>488</v>
      </c>
      <c r="K379" s="7">
        <v>498</v>
      </c>
      <c r="L379" s="6">
        <v>1050</v>
      </c>
      <c r="M379" s="8">
        <f t="shared" si="166"/>
        <v>-4200</v>
      </c>
      <c r="N379" s="63">
        <f t="shared" si="167"/>
        <v>-0.80971659919028338</v>
      </c>
    </row>
    <row r="380" spans="1:14" ht="15.75">
      <c r="A380" s="4">
        <v>18</v>
      </c>
      <c r="B380" s="5">
        <v>42877</v>
      </c>
      <c r="C380" s="6" t="s">
        <v>78</v>
      </c>
      <c r="D380" s="6" t="s">
        <v>47</v>
      </c>
      <c r="E380" s="7" t="s">
        <v>44</v>
      </c>
      <c r="F380" s="6">
        <v>166</v>
      </c>
      <c r="G380" s="7">
        <v>167</v>
      </c>
      <c r="H380" s="7">
        <v>165.5</v>
      </c>
      <c r="I380" s="7">
        <v>165</v>
      </c>
      <c r="J380" s="7">
        <v>164.5</v>
      </c>
      <c r="K380" s="7">
        <v>164.5</v>
      </c>
      <c r="L380" s="6">
        <v>6000</v>
      </c>
      <c r="M380" s="8">
        <f t="shared" si="166"/>
        <v>9000</v>
      </c>
      <c r="N380" s="9">
        <f t="shared" si="167"/>
        <v>0.90361445783132532</v>
      </c>
    </row>
    <row r="381" spans="1:14" ht="15.75">
      <c r="A381" s="4">
        <v>19</v>
      </c>
      <c r="B381" s="5">
        <v>42877</v>
      </c>
      <c r="C381" s="6" t="s">
        <v>78</v>
      </c>
      <c r="D381" s="6" t="s">
        <v>21</v>
      </c>
      <c r="E381" s="7" t="s">
        <v>87</v>
      </c>
      <c r="F381" s="6">
        <v>299</v>
      </c>
      <c r="G381" s="7">
        <v>297</v>
      </c>
      <c r="H381" s="7">
        <v>300</v>
      </c>
      <c r="I381" s="7">
        <v>301</v>
      </c>
      <c r="J381" s="7">
        <v>302</v>
      </c>
      <c r="K381" s="7">
        <v>297</v>
      </c>
      <c r="L381" s="6">
        <v>2400</v>
      </c>
      <c r="M381" s="8">
        <f t="shared" si="166"/>
        <v>-4800</v>
      </c>
      <c r="N381" s="63">
        <f t="shared" si="167"/>
        <v>-0.66889632107023411</v>
      </c>
    </row>
    <row r="382" spans="1:14" ht="15.75">
      <c r="A382" s="4">
        <v>20</v>
      </c>
      <c r="B382" s="5">
        <v>42877</v>
      </c>
      <c r="C382" s="6" t="s">
        <v>78</v>
      </c>
      <c r="D382" s="6" t="s">
        <v>21</v>
      </c>
      <c r="E382" s="7" t="s">
        <v>115</v>
      </c>
      <c r="F382" s="6">
        <v>452.5</v>
      </c>
      <c r="G382" s="7">
        <v>448</v>
      </c>
      <c r="H382" s="7">
        <v>154</v>
      </c>
      <c r="I382" s="7">
        <v>456</v>
      </c>
      <c r="J382" s="7">
        <v>458</v>
      </c>
      <c r="K382" s="7">
        <v>448</v>
      </c>
      <c r="L382" s="6">
        <v>1500</v>
      </c>
      <c r="M382" s="8">
        <f t="shared" si="166"/>
        <v>-6750</v>
      </c>
      <c r="N382" s="63">
        <f t="shared" si="167"/>
        <v>-0.99447513812154686</v>
      </c>
    </row>
    <row r="383" spans="1:14" ht="15.75">
      <c r="A383" s="4">
        <v>21</v>
      </c>
      <c r="B383" s="5">
        <v>42874</v>
      </c>
      <c r="C383" s="6" t="s">
        <v>78</v>
      </c>
      <c r="D383" s="6" t="s">
        <v>47</v>
      </c>
      <c r="E383" s="7" t="s">
        <v>121</v>
      </c>
      <c r="F383" s="6">
        <v>406</v>
      </c>
      <c r="G383" s="7">
        <v>408</v>
      </c>
      <c r="H383" s="7">
        <v>405</v>
      </c>
      <c r="I383" s="7">
        <v>404</v>
      </c>
      <c r="J383" s="7">
        <v>403</v>
      </c>
      <c r="K383" s="7">
        <v>408</v>
      </c>
      <c r="L383" s="6">
        <v>2500</v>
      </c>
      <c r="M383" s="8">
        <f t="shared" si="166"/>
        <v>-5000</v>
      </c>
      <c r="N383" s="63">
        <f t="shared" si="167"/>
        <v>-0.49261083743842371</v>
      </c>
    </row>
    <row r="384" spans="1:14" ht="15.75">
      <c r="A384" s="4">
        <v>22</v>
      </c>
      <c r="B384" s="5">
        <v>42874</v>
      </c>
      <c r="C384" s="6" t="s">
        <v>78</v>
      </c>
      <c r="D384" s="6" t="s">
        <v>21</v>
      </c>
      <c r="E384" s="7" t="s">
        <v>122</v>
      </c>
      <c r="F384" s="6">
        <v>495</v>
      </c>
      <c r="G384" s="7">
        <v>491</v>
      </c>
      <c r="H384" s="7">
        <v>497</v>
      </c>
      <c r="I384" s="7">
        <v>499</v>
      </c>
      <c r="J384" s="7">
        <v>501</v>
      </c>
      <c r="K384" s="7">
        <v>497</v>
      </c>
      <c r="L384" s="6">
        <v>2000</v>
      </c>
      <c r="M384" s="8">
        <f t="shared" si="166"/>
        <v>4000</v>
      </c>
      <c r="N384" s="9">
        <f t="shared" si="167"/>
        <v>0.40404040404040403</v>
      </c>
    </row>
    <row r="385" spans="1:14" ht="15.75">
      <c r="A385" s="4">
        <v>23</v>
      </c>
      <c r="B385" s="5">
        <v>42873</v>
      </c>
      <c r="C385" s="6" t="s">
        <v>78</v>
      </c>
      <c r="D385" s="6" t="s">
        <v>47</v>
      </c>
      <c r="E385" s="7" t="s">
        <v>123</v>
      </c>
      <c r="F385" s="6">
        <v>112</v>
      </c>
      <c r="G385" s="7">
        <v>113</v>
      </c>
      <c r="H385" s="7">
        <v>111.5</v>
      </c>
      <c r="I385" s="7">
        <v>111</v>
      </c>
      <c r="J385" s="7">
        <v>110.5</v>
      </c>
      <c r="K385" s="7">
        <v>111.5</v>
      </c>
      <c r="L385" s="6">
        <v>11000</v>
      </c>
      <c r="M385" s="8">
        <f t="shared" si="166"/>
        <v>5500</v>
      </c>
      <c r="N385" s="9">
        <f t="shared" si="167"/>
        <v>0.4464285714285714</v>
      </c>
    </row>
    <row r="386" spans="1:14" ht="15.75">
      <c r="A386" s="4">
        <v>24</v>
      </c>
      <c r="B386" s="5">
        <v>42873</v>
      </c>
      <c r="C386" s="6" t="s">
        <v>78</v>
      </c>
      <c r="D386" s="6" t="s">
        <v>21</v>
      </c>
      <c r="E386" s="7" t="s">
        <v>45</v>
      </c>
      <c r="F386" s="6">
        <v>261</v>
      </c>
      <c r="G386" s="7">
        <v>259</v>
      </c>
      <c r="H386" s="7">
        <v>262</v>
      </c>
      <c r="I386" s="7">
        <v>263</v>
      </c>
      <c r="J386" s="7">
        <v>264</v>
      </c>
      <c r="K386" s="7">
        <v>264</v>
      </c>
      <c r="L386" s="6">
        <v>3000</v>
      </c>
      <c r="M386" s="8">
        <f t="shared" si="166"/>
        <v>9000</v>
      </c>
      <c r="N386" s="9">
        <f t="shared" si="167"/>
        <v>1.149425287356322</v>
      </c>
    </row>
    <row r="387" spans="1:14" ht="15.75">
      <c r="A387" s="4">
        <v>25</v>
      </c>
      <c r="B387" s="5">
        <v>42873</v>
      </c>
      <c r="C387" s="6" t="s">
        <v>78</v>
      </c>
      <c r="D387" s="6" t="s">
        <v>47</v>
      </c>
      <c r="E387" s="7" t="s">
        <v>115</v>
      </c>
      <c r="F387" s="6">
        <v>441</v>
      </c>
      <c r="G387" s="7">
        <v>443</v>
      </c>
      <c r="H387" s="7">
        <v>440</v>
      </c>
      <c r="I387" s="7">
        <v>139</v>
      </c>
      <c r="J387" s="7">
        <v>438</v>
      </c>
      <c r="K387" s="7">
        <v>438</v>
      </c>
      <c r="L387" s="6">
        <v>1500</v>
      </c>
      <c r="M387" s="8">
        <f t="shared" si="166"/>
        <v>4500</v>
      </c>
      <c r="N387" s="9">
        <f t="shared" si="167"/>
        <v>0.68027210884353739</v>
      </c>
    </row>
    <row r="388" spans="1:14" ht="15.75">
      <c r="A388" s="4">
        <v>26</v>
      </c>
      <c r="B388" s="5">
        <v>42873</v>
      </c>
      <c r="C388" s="6" t="s">
        <v>78</v>
      </c>
      <c r="D388" s="6" t="s">
        <v>47</v>
      </c>
      <c r="E388" s="7" t="s">
        <v>53</v>
      </c>
      <c r="F388" s="6">
        <v>160.6</v>
      </c>
      <c r="G388" s="7">
        <v>162</v>
      </c>
      <c r="H388" s="7">
        <v>159.5</v>
      </c>
      <c r="I388" s="7">
        <v>158.5</v>
      </c>
      <c r="J388" s="7">
        <v>157.5</v>
      </c>
      <c r="K388" s="7">
        <v>158.5</v>
      </c>
      <c r="L388" s="6">
        <v>3500</v>
      </c>
      <c r="M388" s="8">
        <f t="shared" si="166"/>
        <v>7349.99999999998</v>
      </c>
      <c r="N388" s="9">
        <f t="shared" si="167"/>
        <v>1.3075965130759617</v>
      </c>
    </row>
    <row r="389" spans="1:14" ht="15.75">
      <c r="A389" s="4">
        <v>27</v>
      </c>
      <c r="B389" s="5">
        <v>42873</v>
      </c>
      <c r="C389" s="6" t="s">
        <v>78</v>
      </c>
      <c r="D389" s="6" t="s">
        <v>47</v>
      </c>
      <c r="E389" s="7" t="s">
        <v>124</v>
      </c>
      <c r="F389" s="6">
        <v>1425</v>
      </c>
      <c r="G389" s="7">
        <v>1432</v>
      </c>
      <c r="H389" s="7">
        <v>1418</v>
      </c>
      <c r="I389" s="7">
        <v>141</v>
      </c>
      <c r="J389" s="7">
        <v>1404</v>
      </c>
      <c r="K389" s="7">
        <v>1404</v>
      </c>
      <c r="L389" s="6">
        <v>350</v>
      </c>
      <c r="M389" s="8">
        <f t="shared" si="166"/>
        <v>7350</v>
      </c>
      <c r="N389" s="9">
        <f t="shared" si="167"/>
        <v>1.4736842105263157</v>
      </c>
    </row>
    <row r="390" spans="1:14" ht="15.75">
      <c r="A390" s="4">
        <v>28</v>
      </c>
      <c r="B390" s="5">
        <v>42872</v>
      </c>
      <c r="C390" s="6" t="s">
        <v>78</v>
      </c>
      <c r="D390" s="6" t="s">
        <v>47</v>
      </c>
      <c r="E390" s="7" t="s">
        <v>125</v>
      </c>
      <c r="F390" s="6">
        <v>406</v>
      </c>
      <c r="G390" s="7">
        <v>408</v>
      </c>
      <c r="H390" s="7">
        <v>405</v>
      </c>
      <c r="I390" s="7">
        <v>404</v>
      </c>
      <c r="J390" s="7">
        <v>403</v>
      </c>
      <c r="K390" s="7">
        <v>408</v>
      </c>
      <c r="L390" s="6">
        <v>2500</v>
      </c>
      <c r="M390" s="8">
        <f t="shared" si="166"/>
        <v>-5000</v>
      </c>
      <c r="N390" s="63">
        <f t="shared" si="167"/>
        <v>-0.49261083743842371</v>
      </c>
    </row>
    <row r="391" spans="1:14" ht="15.75">
      <c r="A391" s="4">
        <v>29</v>
      </c>
      <c r="B391" s="5">
        <v>42872</v>
      </c>
      <c r="C391" s="6" t="s">
        <v>78</v>
      </c>
      <c r="D391" s="6" t="s">
        <v>21</v>
      </c>
      <c r="E391" s="6" t="s">
        <v>126</v>
      </c>
      <c r="F391" s="7">
        <v>495</v>
      </c>
      <c r="G391" s="7">
        <v>491</v>
      </c>
      <c r="H391" s="7">
        <v>497</v>
      </c>
      <c r="I391" s="7">
        <v>499</v>
      </c>
      <c r="J391" s="7">
        <v>501</v>
      </c>
      <c r="K391" s="7">
        <v>497</v>
      </c>
      <c r="L391" s="6">
        <v>2000</v>
      </c>
      <c r="M391" s="8">
        <f t="shared" si="166"/>
        <v>4000</v>
      </c>
      <c r="N391" s="9">
        <f t="shared" si="167"/>
        <v>0.40404040404040403</v>
      </c>
    </row>
    <row r="392" spans="1:14" ht="15.75">
      <c r="A392" s="4">
        <v>30</v>
      </c>
      <c r="B392" s="5">
        <v>42872</v>
      </c>
      <c r="C392" s="6" t="s">
        <v>78</v>
      </c>
      <c r="D392" s="6" t="s">
        <v>21</v>
      </c>
      <c r="E392" s="6" t="s">
        <v>126</v>
      </c>
      <c r="F392" s="7">
        <v>482</v>
      </c>
      <c r="G392" s="7">
        <v>479</v>
      </c>
      <c r="H392" s="7">
        <v>483.5</v>
      </c>
      <c r="I392" s="7">
        <v>485</v>
      </c>
      <c r="J392" s="7">
        <v>486.5</v>
      </c>
      <c r="K392" s="7">
        <v>486.5</v>
      </c>
      <c r="L392" s="6">
        <v>2000</v>
      </c>
      <c r="M392" s="8">
        <f t="shared" si="166"/>
        <v>9000</v>
      </c>
      <c r="N392" s="9">
        <f t="shared" si="167"/>
        <v>0.93360995850622397</v>
      </c>
    </row>
    <row r="393" spans="1:14" ht="15.75">
      <c r="A393" s="4">
        <v>31</v>
      </c>
      <c r="B393" s="5">
        <v>42872</v>
      </c>
      <c r="C393" s="6" t="s">
        <v>78</v>
      </c>
      <c r="D393" s="6" t="s">
        <v>21</v>
      </c>
      <c r="E393" s="6" t="s">
        <v>113</v>
      </c>
      <c r="F393" s="7">
        <v>87.5</v>
      </c>
      <c r="G393" s="7">
        <v>86.5</v>
      </c>
      <c r="H393" s="7">
        <v>88</v>
      </c>
      <c r="I393" s="7">
        <v>88.5</v>
      </c>
      <c r="J393" s="7">
        <v>89</v>
      </c>
      <c r="K393" s="7">
        <v>88.5</v>
      </c>
      <c r="L393" s="6">
        <v>7000</v>
      </c>
      <c r="M393" s="8">
        <f t="shared" si="166"/>
        <v>7000</v>
      </c>
      <c r="N393" s="9">
        <f t="shared" si="167"/>
        <v>1.1428571428571428</v>
      </c>
    </row>
    <row r="394" spans="1:14" ht="15.75">
      <c r="A394" s="4">
        <v>32</v>
      </c>
      <c r="B394" s="5">
        <v>42871</v>
      </c>
      <c r="C394" s="6" t="s">
        <v>78</v>
      </c>
      <c r="D394" s="6" t="s">
        <v>21</v>
      </c>
      <c r="E394" s="6" t="s">
        <v>127</v>
      </c>
      <c r="F394" s="7">
        <v>195</v>
      </c>
      <c r="G394" s="7">
        <v>196</v>
      </c>
      <c r="H394" s="7">
        <v>197</v>
      </c>
      <c r="I394" s="7">
        <v>198</v>
      </c>
      <c r="J394" s="7">
        <v>193</v>
      </c>
      <c r="K394" s="7">
        <v>193</v>
      </c>
      <c r="L394" s="6">
        <v>3500</v>
      </c>
      <c r="M394" s="8">
        <f t="shared" si="166"/>
        <v>-7000</v>
      </c>
      <c r="N394" s="63">
        <f t="shared" si="167"/>
        <v>-1.0256410256410258</v>
      </c>
    </row>
    <row r="395" spans="1:14" ht="15.75">
      <c r="A395" s="4">
        <v>33</v>
      </c>
      <c r="B395" s="5">
        <v>42871</v>
      </c>
      <c r="C395" s="6" t="s">
        <v>78</v>
      </c>
      <c r="D395" s="6" t="s">
        <v>21</v>
      </c>
      <c r="E395" s="6" t="s">
        <v>128</v>
      </c>
      <c r="F395" s="7">
        <v>118.5</v>
      </c>
      <c r="G395" s="7">
        <v>117.5</v>
      </c>
      <c r="H395" s="7">
        <v>119</v>
      </c>
      <c r="I395" s="7">
        <v>119.5</v>
      </c>
      <c r="J395" s="7">
        <v>120</v>
      </c>
      <c r="K395" s="7">
        <v>117.5</v>
      </c>
      <c r="L395" s="6">
        <v>3500</v>
      </c>
      <c r="M395" s="8">
        <f t="shared" ref="M395:M420" si="168">IF(D395="BUY",(K395-F395)*(L395),(F395-K395)*(L395))</f>
        <v>-3500</v>
      </c>
      <c r="N395" s="63">
        <f t="shared" si="167"/>
        <v>-0.8438818565400843</v>
      </c>
    </row>
    <row r="396" spans="1:14" ht="15.75">
      <c r="A396" s="4">
        <v>34</v>
      </c>
      <c r="B396" s="5">
        <v>42871</v>
      </c>
      <c r="C396" s="6" t="s">
        <v>78</v>
      </c>
      <c r="D396" s="6" t="s">
        <v>21</v>
      </c>
      <c r="E396" s="6" t="s">
        <v>129</v>
      </c>
      <c r="F396" s="7">
        <v>173.4</v>
      </c>
      <c r="G396" s="7">
        <v>171.5</v>
      </c>
      <c r="H396" s="7">
        <v>174.5</v>
      </c>
      <c r="I396" s="7">
        <v>175.5</v>
      </c>
      <c r="J396" s="7">
        <v>176.5</v>
      </c>
      <c r="K396" s="7">
        <v>174.5</v>
      </c>
      <c r="L396" s="6">
        <v>3500</v>
      </c>
      <c r="M396" s="8">
        <f t="shared" si="168"/>
        <v>3849.99999999998</v>
      </c>
      <c r="N396" s="9">
        <f t="shared" si="167"/>
        <v>0.63437139561706712</v>
      </c>
    </row>
    <row r="397" spans="1:14" ht="15.75">
      <c r="A397" s="4">
        <v>35</v>
      </c>
      <c r="B397" s="5">
        <v>42870</v>
      </c>
      <c r="C397" s="6" t="s">
        <v>78</v>
      </c>
      <c r="D397" s="6" t="s">
        <v>21</v>
      </c>
      <c r="E397" s="6" t="s">
        <v>67</v>
      </c>
      <c r="F397" s="7">
        <v>198.7</v>
      </c>
      <c r="G397" s="7">
        <v>197</v>
      </c>
      <c r="H397" s="7">
        <v>199.6</v>
      </c>
      <c r="I397" s="7">
        <v>200.2</v>
      </c>
      <c r="J397" s="7">
        <v>201</v>
      </c>
      <c r="K397" s="7">
        <v>200.2</v>
      </c>
      <c r="L397" s="6">
        <v>3500</v>
      </c>
      <c r="M397" s="8">
        <f t="shared" si="168"/>
        <v>5250</v>
      </c>
      <c r="N397" s="9">
        <f t="shared" si="167"/>
        <v>0.75490689481630602</v>
      </c>
    </row>
    <row r="398" spans="1:14" ht="15.75">
      <c r="A398" s="4">
        <v>36</v>
      </c>
      <c r="B398" s="5">
        <v>42870</v>
      </c>
      <c r="C398" s="6" t="s">
        <v>78</v>
      </c>
      <c r="D398" s="6" t="s">
        <v>21</v>
      </c>
      <c r="E398" s="6" t="s">
        <v>50</v>
      </c>
      <c r="F398" s="7">
        <v>217</v>
      </c>
      <c r="G398" s="7">
        <v>215</v>
      </c>
      <c r="H398" s="7">
        <v>218</v>
      </c>
      <c r="I398" s="7">
        <v>219</v>
      </c>
      <c r="J398" s="7">
        <v>220</v>
      </c>
      <c r="K398" s="7">
        <v>220</v>
      </c>
      <c r="L398" s="6">
        <v>3500</v>
      </c>
      <c r="M398" s="8">
        <f t="shared" si="168"/>
        <v>10500</v>
      </c>
      <c r="N398" s="9">
        <f t="shared" si="167"/>
        <v>1.3824884792626728</v>
      </c>
    </row>
    <row r="399" spans="1:14" ht="15.75">
      <c r="A399" s="4">
        <v>37</v>
      </c>
      <c r="B399" s="5">
        <v>42867</v>
      </c>
      <c r="C399" s="6" t="s">
        <v>78</v>
      </c>
      <c r="D399" s="6" t="s">
        <v>21</v>
      </c>
      <c r="E399" s="6" t="s">
        <v>43</v>
      </c>
      <c r="F399" s="7">
        <v>968</v>
      </c>
      <c r="G399" s="7">
        <v>960</v>
      </c>
      <c r="H399" s="7">
        <v>972</v>
      </c>
      <c r="I399" s="7">
        <v>977</v>
      </c>
      <c r="J399" s="7">
        <v>981</v>
      </c>
      <c r="K399" s="7">
        <v>960</v>
      </c>
      <c r="L399" s="6">
        <v>500</v>
      </c>
      <c r="M399" s="8">
        <f t="shared" si="168"/>
        <v>-4000</v>
      </c>
      <c r="N399" s="63">
        <f t="shared" si="167"/>
        <v>-0.82644628099173556</v>
      </c>
    </row>
    <row r="400" spans="1:14" ht="15.75">
      <c r="A400" s="4">
        <v>38</v>
      </c>
      <c r="B400" s="5">
        <v>42867</v>
      </c>
      <c r="C400" s="6" t="s">
        <v>78</v>
      </c>
      <c r="D400" s="6" t="s">
        <v>21</v>
      </c>
      <c r="E400" s="6" t="s">
        <v>65</v>
      </c>
      <c r="F400" s="7">
        <v>239</v>
      </c>
      <c r="G400" s="7">
        <v>237</v>
      </c>
      <c r="H400" s="7">
        <v>240</v>
      </c>
      <c r="I400" s="7">
        <v>241</v>
      </c>
      <c r="J400" s="7">
        <v>242</v>
      </c>
      <c r="K400" s="7">
        <v>237</v>
      </c>
      <c r="L400" s="6">
        <v>3500</v>
      </c>
      <c r="M400" s="8">
        <f t="shared" si="168"/>
        <v>-7000</v>
      </c>
      <c r="N400" s="63">
        <f t="shared" si="167"/>
        <v>-0.83682008368200833</v>
      </c>
    </row>
    <row r="401" spans="1:14" ht="15.75">
      <c r="A401" s="4">
        <v>39</v>
      </c>
      <c r="B401" s="5">
        <v>42867</v>
      </c>
      <c r="C401" s="6" t="s">
        <v>78</v>
      </c>
      <c r="D401" s="6" t="s">
        <v>47</v>
      </c>
      <c r="E401" s="6" t="s">
        <v>123</v>
      </c>
      <c r="F401" s="7">
        <v>115</v>
      </c>
      <c r="G401" s="7">
        <v>116</v>
      </c>
      <c r="H401" s="7">
        <v>114.5</v>
      </c>
      <c r="I401" s="7">
        <v>114</v>
      </c>
      <c r="J401" s="7">
        <v>113.5</v>
      </c>
      <c r="K401" s="7">
        <v>114</v>
      </c>
      <c r="L401" s="6">
        <v>11000</v>
      </c>
      <c r="M401" s="8">
        <f t="shared" si="168"/>
        <v>11000</v>
      </c>
      <c r="N401" s="9">
        <f t="shared" si="167"/>
        <v>0.86956521739130443</v>
      </c>
    </row>
    <row r="402" spans="1:14" ht="15.75">
      <c r="A402" s="4">
        <v>40</v>
      </c>
      <c r="B402" s="5">
        <v>42866</v>
      </c>
      <c r="C402" s="6" t="s">
        <v>78</v>
      </c>
      <c r="D402" s="6" t="s">
        <v>21</v>
      </c>
      <c r="E402" s="6" t="s">
        <v>65</v>
      </c>
      <c r="F402" s="7">
        <v>235</v>
      </c>
      <c r="G402" s="7">
        <v>233</v>
      </c>
      <c r="H402" s="7">
        <v>236</v>
      </c>
      <c r="I402" s="7">
        <v>237</v>
      </c>
      <c r="J402" s="7">
        <v>238</v>
      </c>
      <c r="K402" s="7">
        <v>237</v>
      </c>
      <c r="L402" s="6">
        <v>3500</v>
      </c>
      <c r="M402" s="8">
        <f t="shared" si="168"/>
        <v>7000</v>
      </c>
      <c r="N402" s="9">
        <f t="shared" si="167"/>
        <v>0.85106382978723405</v>
      </c>
    </row>
    <row r="403" spans="1:14" ht="15.75">
      <c r="A403" s="4">
        <v>41</v>
      </c>
      <c r="B403" s="5">
        <v>42866</v>
      </c>
      <c r="C403" s="6" t="s">
        <v>78</v>
      </c>
      <c r="D403" s="6" t="s">
        <v>21</v>
      </c>
      <c r="E403" s="6" t="s">
        <v>130</v>
      </c>
      <c r="F403" s="7">
        <v>206</v>
      </c>
      <c r="G403" s="7">
        <v>204</v>
      </c>
      <c r="H403" s="7">
        <v>207</v>
      </c>
      <c r="I403" s="7">
        <v>208</v>
      </c>
      <c r="J403" s="7">
        <v>209</v>
      </c>
      <c r="K403" s="7">
        <v>204</v>
      </c>
      <c r="L403" s="6">
        <v>5000</v>
      </c>
      <c r="M403" s="8">
        <f t="shared" si="168"/>
        <v>-10000</v>
      </c>
      <c r="N403" s="63">
        <f t="shared" si="167"/>
        <v>-0.970873786407767</v>
      </c>
    </row>
    <row r="404" spans="1:14" ht="15.75">
      <c r="A404" s="4">
        <v>42</v>
      </c>
      <c r="B404" s="5">
        <v>42866</v>
      </c>
      <c r="C404" s="6" t="s">
        <v>78</v>
      </c>
      <c r="D404" s="6" t="s">
        <v>21</v>
      </c>
      <c r="E404" s="6" t="s">
        <v>127</v>
      </c>
      <c r="F404" s="7">
        <v>189.5</v>
      </c>
      <c r="G404" s="7">
        <v>187</v>
      </c>
      <c r="H404" s="7">
        <v>191</v>
      </c>
      <c r="I404" s="7">
        <v>192</v>
      </c>
      <c r="J404" s="7">
        <v>193</v>
      </c>
      <c r="K404" s="7">
        <v>191</v>
      </c>
      <c r="L404" s="6">
        <v>3500</v>
      </c>
      <c r="M404" s="8">
        <f t="shared" si="168"/>
        <v>5250</v>
      </c>
      <c r="N404" s="9">
        <f t="shared" si="167"/>
        <v>0.79155672823218992</v>
      </c>
    </row>
    <row r="405" spans="1:14" ht="15.75">
      <c r="A405" s="4">
        <v>43</v>
      </c>
      <c r="B405" s="5">
        <v>42866</v>
      </c>
      <c r="C405" s="6" t="s">
        <v>78</v>
      </c>
      <c r="D405" s="6" t="s">
        <v>21</v>
      </c>
      <c r="E405" s="6" t="s">
        <v>131</v>
      </c>
      <c r="F405" s="7">
        <v>374.5</v>
      </c>
      <c r="G405" s="7">
        <v>371</v>
      </c>
      <c r="H405" s="7">
        <v>376</v>
      </c>
      <c r="I405" s="7">
        <v>377.5</v>
      </c>
      <c r="J405" s="7">
        <v>379</v>
      </c>
      <c r="K405" s="7">
        <v>379</v>
      </c>
      <c r="L405" s="6">
        <v>1600</v>
      </c>
      <c r="M405" s="8">
        <f t="shared" si="168"/>
        <v>7200</v>
      </c>
      <c r="N405" s="9">
        <f t="shared" si="167"/>
        <v>1.2016021361815754</v>
      </c>
    </row>
    <row r="406" spans="1:14" ht="15.75">
      <c r="A406" s="4">
        <v>44</v>
      </c>
      <c r="B406" s="5">
        <v>42865</v>
      </c>
      <c r="C406" s="6" t="s">
        <v>78</v>
      </c>
      <c r="D406" s="6" t="s">
        <v>21</v>
      </c>
      <c r="E406" s="6" t="s">
        <v>132</v>
      </c>
      <c r="F406" s="7">
        <v>609</v>
      </c>
      <c r="G406" s="7">
        <v>603</v>
      </c>
      <c r="H406" s="7">
        <v>612</v>
      </c>
      <c r="I406" s="7">
        <v>615</v>
      </c>
      <c r="J406" s="7">
        <v>618</v>
      </c>
      <c r="K406" s="7">
        <v>618</v>
      </c>
      <c r="L406" s="6">
        <v>700</v>
      </c>
      <c r="M406" s="8">
        <f t="shared" si="168"/>
        <v>6300</v>
      </c>
      <c r="N406" s="9">
        <f t="shared" si="167"/>
        <v>1.4778325123152709</v>
      </c>
    </row>
    <row r="407" spans="1:14" ht="15.75">
      <c r="A407" s="4">
        <v>45</v>
      </c>
      <c r="B407" s="5">
        <v>42865</v>
      </c>
      <c r="C407" s="6" t="s">
        <v>78</v>
      </c>
      <c r="D407" s="6" t="s">
        <v>21</v>
      </c>
      <c r="E407" s="6" t="s">
        <v>133</v>
      </c>
      <c r="F407" s="7">
        <v>246</v>
      </c>
      <c r="G407" s="7">
        <v>244</v>
      </c>
      <c r="H407" s="7">
        <v>247</v>
      </c>
      <c r="I407" s="7">
        <v>248</v>
      </c>
      <c r="J407" s="7">
        <v>249</v>
      </c>
      <c r="K407" s="7">
        <v>247</v>
      </c>
      <c r="L407" s="6">
        <v>4000</v>
      </c>
      <c r="M407" s="8">
        <f t="shared" si="168"/>
        <v>4000</v>
      </c>
      <c r="N407" s="9">
        <f t="shared" si="167"/>
        <v>0.4065040650406504</v>
      </c>
    </row>
    <row r="408" spans="1:14" ht="15.75">
      <c r="A408" s="4">
        <v>46</v>
      </c>
      <c r="B408" s="5">
        <v>42865</v>
      </c>
      <c r="C408" s="6" t="s">
        <v>78</v>
      </c>
      <c r="D408" s="6" t="s">
        <v>21</v>
      </c>
      <c r="E408" s="6" t="s">
        <v>23</v>
      </c>
      <c r="F408" s="7">
        <v>437.5</v>
      </c>
      <c r="G408" s="7">
        <v>433</v>
      </c>
      <c r="H408" s="7">
        <v>440</v>
      </c>
      <c r="I408" s="7">
        <v>442</v>
      </c>
      <c r="J408" s="7">
        <v>445</v>
      </c>
      <c r="K408" s="7">
        <v>445</v>
      </c>
      <c r="L408" s="6">
        <v>2000</v>
      </c>
      <c r="M408" s="8">
        <f t="shared" si="168"/>
        <v>15000</v>
      </c>
      <c r="N408" s="9">
        <f t="shared" ref="N408:N420" si="169">M408/(L408)/F408%</f>
        <v>1.7142857142857142</v>
      </c>
    </row>
    <row r="409" spans="1:14" ht="15.75">
      <c r="A409" s="4">
        <v>47</v>
      </c>
      <c r="B409" s="5">
        <v>42864</v>
      </c>
      <c r="C409" s="6" t="s">
        <v>78</v>
      </c>
      <c r="D409" s="6" t="s">
        <v>47</v>
      </c>
      <c r="E409" s="6" t="s">
        <v>134</v>
      </c>
      <c r="F409" s="7">
        <v>375.3</v>
      </c>
      <c r="G409" s="7">
        <v>376.3</v>
      </c>
      <c r="H409" s="7">
        <v>374.8</v>
      </c>
      <c r="I409" s="7">
        <v>374.3</v>
      </c>
      <c r="J409" s="7">
        <v>373.8</v>
      </c>
      <c r="K409" s="7">
        <v>373.8</v>
      </c>
      <c r="L409" s="6">
        <v>3084</v>
      </c>
      <c r="M409" s="8">
        <f t="shared" si="168"/>
        <v>4626</v>
      </c>
      <c r="N409" s="9">
        <f t="shared" si="169"/>
        <v>0.3996802557953637</v>
      </c>
    </row>
    <row r="410" spans="1:14" ht="15.75">
      <c r="A410" s="4">
        <v>48</v>
      </c>
      <c r="B410" s="5">
        <v>42864</v>
      </c>
      <c r="C410" s="6" t="s">
        <v>78</v>
      </c>
      <c r="D410" s="6" t="s">
        <v>47</v>
      </c>
      <c r="E410" s="6" t="s">
        <v>135</v>
      </c>
      <c r="F410" s="7">
        <v>237.5</v>
      </c>
      <c r="G410" s="7">
        <v>239.5</v>
      </c>
      <c r="H410" s="7">
        <v>236.6</v>
      </c>
      <c r="I410" s="7">
        <v>235.5</v>
      </c>
      <c r="J410" s="7">
        <v>234.5</v>
      </c>
      <c r="K410" s="7">
        <v>234.5</v>
      </c>
      <c r="L410" s="6">
        <v>3000</v>
      </c>
      <c r="M410" s="8">
        <f t="shared" si="168"/>
        <v>9000</v>
      </c>
      <c r="N410" s="9">
        <f t="shared" si="169"/>
        <v>1.263157894736842</v>
      </c>
    </row>
    <row r="411" spans="1:14" ht="15.75">
      <c r="A411" s="4">
        <v>49</v>
      </c>
      <c r="B411" s="5">
        <v>42863</v>
      </c>
      <c r="C411" s="6" t="s">
        <v>78</v>
      </c>
      <c r="D411" s="6" t="s">
        <v>21</v>
      </c>
      <c r="E411" s="6" t="s">
        <v>136</v>
      </c>
      <c r="F411" s="7">
        <v>225</v>
      </c>
      <c r="G411" s="7">
        <v>223</v>
      </c>
      <c r="H411" s="7">
        <v>226</v>
      </c>
      <c r="I411" s="7">
        <v>227</v>
      </c>
      <c r="J411" s="7">
        <v>228</v>
      </c>
      <c r="K411" s="7">
        <v>223</v>
      </c>
      <c r="L411" s="6">
        <v>400</v>
      </c>
      <c r="M411" s="8">
        <f t="shared" si="168"/>
        <v>-800</v>
      </c>
      <c r="N411" s="63">
        <f t="shared" si="169"/>
        <v>-0.88888888888888884</v>
      </c>
    </row>
    <row r="412" spans="1:14" ht="15.75">
      <c r="A412" s="4">
        <v>50</v>
      </c>
      <c r="B412" s="5">
        <v>42863</v>
      </c>
      <c r="C412" s="6" t="s">
        <v>78</v>
      </c>
      <c r="D412" s="6" t="s">
        <v>21</v>
      </c>
      <c r="E412" s="6" t="s">
        <v>45</v>
      </c>
      <c r="F412" s="7">
        <v>250</v>
      </c>
      <c r="G412" s="7">
        <v>248</v>
      </c>
      <c r="H412" s="7">
        <v>251</v>
      </c>
      <c r="I412" s="7">
        <v>252</v>
      </c>
      <c r="J412" s="7">
        <v>253</v>
      </c>
      <c r="K412" s="7">
        <v>251</v>
      </c>
      <c r="L412" s="6">
        <v>3000</v>
      </c>
      <c r="M412" s="8">
        <f t="shared" si="168"/>
        <v>3000</v>
      </c>
      <c r="N412" s="9">
        <f t="shared" si="169"/>
        <v>0.4</v>
      </c>
    </row>
    <row r="413" spans="1:14" ht="15.75">
      <c r="A413" s="4">
        <v>51</v>
      </c>
      <c r="B413" s="5">
        <v>42863</v>
      </c>
      <c r="C413" s="6" t="s">
        <v>78</v>
      </c>
      <c r="D413" s="6" t="s">
        <v>21</v>
      </c>
      <c r="E413" s="6" t="s">
        <v>137</v>
      </c>
      <c r="F413" s="7">
        <v>162</v>
      </c>
      <c r="G413" s="7">
        <v>161</v>
      </c>
      <c r="H413" s="7">
        <v>162.5</v>
      </c>
      <c r="I413" s="7">
        <v>163</v>
      </c>
      <c r="J413" s="7">
        <v>163.5</v>
      </c>
      <c r="K413" s="7">
        <v>163.5</v>
      </c>
      <c r="L413" s="6">
        <v>10000</v>
      </c>
      <c r="M413" s="8">
        <f t="shared" si="168"/>
        <v>15000</v>
      </c>
      <c r="N413" s="9">
        <f t="shared" si="169"/>
        <v>0.92592592592592582</v>
      </c>
    </row>
    <row r="414" spans="1:14" ht="15.75">
      <c r="A414" s="4">
        <v>52</v>
      </c>
      <c r="B414" s="5">
        <v>42860</v>
      </c>
      <c r="C414" s="6" t="s">
        <v>78</v>
      </c>
      <c r="D414" s="6" t="s">
        <v>21</v>
      </c>
      <c r="E414" s="6" t="s">
        <v>138</v>
      </c>
      <c r="F414" s="7">
        <v>116.7</v>
      </c>
      <c r="G414" s="7">
        <v>116</v>
      </c>
      <c r="H414" s="7">
        <v>117</v>
      </c>
      <c r="I414" s="7">
        <v>117.3</v>
      </c>
      <c r="J414" s="7">
        <v>117.6</v>
      </c>
      <c r="K414" s="7">
        <v>117.6</v>
      </c>
      <c r="L414" s="6">
        <v>11000</v>
      </c>
      <c r="M414" s="8">
        <f t="shared" si="168"/>
        <v>9899.9999999999054</v>
      </c>
      <c r="N414" s="9">
        <f t="shared" si="169"/>
        <v>0.77120822622107221</v>
      </c>
    </row>
    <row r="415" spans="1:14" ht="15.75">
      <c r="A415" s="4">
        <v>53</v>
      </c>
      <c r="B415" s="5">
        <v>42860</v>
      </c>
      <c r="C415" s="6" t="s">
        <v>78</v>
      </c>
      <c r="D415" s="6" t="s">
        <v>21</v>
      </c>
      <c r="E415" s="6" t="s">
        <v>139</v>
      </c>
      <c r="F415" s="7">
        <v>242</v>
      </c>
      <c r="G415" s="7">
        <v>240</v>
      </c>
      <c r="H415" s="7">
        <v>243</v>
      </c>
      <c r="I415" s="7">
        <v>244</v>
      </c>
      <c r="J415" s="7">
        <v>245</v>
      </c>
      <c r="K415" s="7">
        <v>243</v>
      </c>
      <c r="L415" s="6">
        <v>4000</v>
      </c>
      <c r="M415" s="8">
        <f t="shared" si="168"/>
        <v>4000</v>
      </c>
      <c r="N415" s="9">
        <f t="shared" si="169"/>
        <v>0.41322314049586778</v>
      </c>
    </row>
    <row r="416" spans="1:14" ht="15.75">
      <c r="A416" s="4">
        <v>54</v>
      </c>
      <c r="B416" s="5">
        <v>42859</v>
      </c>
      <c r="C416" s="6" t="s">
        <v>78</v>
      </c>
      <c r="D416" s="6" t="s">
        <v>47</v>
      </c>
      <c r="E416" s="6" t="s">
        <v>102</v>
      </c>
      <c r="F416" s="7">
        <v>520.5</v>
      </c>
      <c r="G416" s="7">
        <v>526</v>
      </c>
      <c r="H416" s="7">
        <v>518</v>
      </c>
      <c r="I416" s="7">
        <v>515</v>
      </c>
      <c r="J416" s="7">
        <v>512</v>
      </c>
      <c r="K416" s="7">
        <v>518</v>
      </c>
      <c r="L416" s="6">
        <v>1000</v>
      </c>
      <c r="M416" s="8">
        <f t="shared" si="168"/>
        <v>2500</v>
      </c>
      <c r="N416" s="9">
        <f t="shared" si="169"/>
        <v>0.48030739673390971</v>
      </c>
    </row>
    <row r="417" spans="1:14" ht="15.75">
      <c r="A417" s="4">
        <v>55</v>
      </c>
      <c r="B417" s="5">
        <v>42859</v>
      </c>
      <c r="C417" s="6" t="s">
        <v>78</v>
      </c>
      <c r="D417" s="6" t="s">
        <v>21</v>
      </c>
      <c r="E417" s="6" t="s">
        <v>140</v>
      </c>
      <c r="F417" s="7">
        <v>189</v>
      </c>
      <c r="G417" s="7">
        <v>188</v>
      </c>
      <c r="H417" s="7">
        <v>189.5</v>
      </c>
      <c r="I417" s="7">
        <v>191</v>
      </c>
      <c r="J417" s="7">
        <v>192.5</v>
      </c>
      <c r="K417" s="7">
        <v>192.5</v>
      </c>
      <c r="L417" s="6">
        <v>6000</v>
      </c>
      <c r="M417" s="8">
        <f t="shared" si="168"/>
        <v>21000</v>
      </c>
      <c r="N417" s="9">
        <f t="shared" si="169"/>
        <v>1.8518518518518519</v>
      </c>
    </row>
    <row r="418" spans="1:14" ht="15.75">
      <c r="A418" s="4">
        <v>56</v>
      </c>
      <c r="B418" s="5">
        <v>42857</v>
      </c>
      <c r="C418" s="6" t="s">
        <v>78</v>
      </c>
      <c r="D418" s="6" t="s">
        <v>21</v>
      </c>
      <c r="E418" s="6" t="s">
        <v>141</v>
      </c>
      <c r="F418" s="7">
        <v>1042</v>
      </c>
      <c r="G418" s="7">
        <v>1036</v>
      </c>
      <c r="H418" s="7">
        <v>1045</v>
      </c>
      <c r="I418" s="7">
        <v>1048</v>
      </c>
      <c r="J418" s="7">
        <v>1051</v>
      </c>
      <c r="K418" s="7">
        <v>1045</v>
      </c>
      <c r="L418" s="6">
        <v>800</v>
      </c>
      <c r="M418" s="8">
        <f t="shared" si="168"/>
        <v>2400</v>
      </c>
      <c r="N418" s="9">
        <f t="shared" si="169"/>
        <v>0.28790786948176583</v>
      </c>
    </row>
    <row r="419" spans="1:14" ht="15.75">
      <c r="A419" s="4">
        <v>57</v>
      </c>
      <c r="B419" s="5">
        <v>42857</v>
      </c>
      <c r="C419" s="6" t="s">
        <v>78</v>
      </c>
      <c r="D419" s="6" t="s">
        <v>21</v>
      </c>
      <c r="E419" s="6" t="s">
        <v>142</v>
      </c>
      <c r="F419" s="7">
        <v>333</v>
      </c>
      <c r="G419" s="7">
        <v>331</v>
      </c>
      <c r="H419" s="7">
        <v>334</v>
      </c>
      <c r="I419" s="7">
        <v>335</v>
      </c>
      <c r="J419" s="7">
        <v>336</v>
      </c>
      <c r="K419" s="7">
        <v>334</v>
      </c>
      <c r="L419" s="6">
        <v>2500</v>
      </c>
      <c r="M419" s="8">
        <f t="shared" si="168"/>
        <v>2500</v>
      </c>
      <c r="N419" s="9">
        <f t="shared" si="169"/>
        <v>0.3003003003003003</v>
      </c>
    </row>
    <row r="420" spans="1:14" ht="15.75">
      <c r="A420" s="4">
        <v>58</v>
      </c>
      <c r="B420" s="5">
        <v>42857</v>
      </c>
      <c r="C420" s="6" t="s">
        <v>78</v>
      </c>
      <c r="D420" s="6" t="s">
        <v>21</v>
      </c>
      <c r="E420" s="6" t="s">
        <v>53</v>
      </c>
      <c r="F420" s="7">
        <v>170</v>
      </c>
      <c r="G420" s="7">
        <v>168</v>
      </c>
      <c r="H420" s="7">
        <v>171</v>
      </c>
      <c r="I420" s="7">
        <v>172</v>
      </c>
      <c r="J420" s="7">
        <v>173</v>
      </c>
      <c r="K420" s="7">
        <v>168</v>
      </c>
      <c r="L420" s="6">
        <v>3500</v>
      </c>
      <c r="M420" s="8">
        <f t="shared" si="168"/>
        <v>-7000</v>
      </c>
      <c r="N420" s="63">
        <f t="shared" si="169"/>
        <v>-1.1764705882352942</v>
      </c>
    </row>
    <row r="422" spans="1:14" ht="15.75">
      <c r="A422" s="10" t="s">
        <v>24</v>
      </c>
      <c r="B422" s="11"/>
      <c r="C422" s="12"/>
      <c r="D422" s="13"/>
      <c r="E422" s="14"/>
      <c r="F422" s="14"/>
      <c r="G422" s="15"/>
      <c r="H422" s="14"/>
      <c r="I422" s="14"/>
      <c r="J422" s="14"/>
      <c r="K422" s="16"/>
      <c r="L422" s="17"/>
      <c r="M422" s="1"/>
      <c r="N422" s="18"/>
    </row>
    <row r="423" spans="1:14" ht="15.75">
      <c r="A423" s="10" t="s">
        <v>25</v>
      </c>
      <c r="B423" s="19"/>
      <c r="C423" s="12"/>
      <c r="D423" s="13"/>
      <c r="E423" s="14"/>
      <c r="F423" s="14"/>
      <c r="G423" s="15"/>
      <c r="H423" s="14"/>
      <c r="I423" s="14"/>
      <c r="J423" s="14"/>
      <c r="K423" s="16"/>
      <c r="L423" s="17"/>
      <c r="M423" s="1"/>
      <c r="N423" s="1"/>
    </row>
    <row r="424" spans="1:14" ht="15.75">
      <c r="A424" s="10" t="s">
        <v>25</v>
      </c>
      <c r="B424" s="19"/>
      <c r="C424" s="20"/>
      <c r="D424" s="21"/>
      <c r="E424" s="22"/>
      <c r="F424" s="22"/>
      <c r="G424" s="23"/>
      <c r="H424" s="22"/>
      <c r="I424" s="22"/>
      <c r="J424" s="22"/>
      <c r="K424" s="22"/>
      <c r="L424" s="17"/>
      <c r="M424" s="17"/>
      <c r="N424" s="17"/>
    </row>
    <row r="425" spans="1:14" ht="16.5" thickBot="1">
      <c r="A425" s="20"/>
      <c r="B425" s="19"/>
      <c r="C425" s="22"/>
      <c r="D425" s="22"/>
      <c r="E425" s="22"/>
      <c r="F425" s="24"/>
      <c r="G425" s="25"/>
      <c r="H425" s="26" t="s">
        <v>26</v>
      </c>
      <c r="I425" s="26"/>
      <c r="J425" s="27"/>
      <c r="K425" s="27"/>
      <c r="L425" s="17"/>
      <c r="M425" s="17"/>
      <c r="N425" s="17"/>
    </row>
    <row r="426" spans="1:14" ht="15.75">
      <c r="A426" s="20"/>
      <c r="B426" s="19"/>
      <c r="C426" s="68" t="s">
        <v>27</v>
      </c>
      <c r="D426" s="68"/>
      <c r="E426" s="28">
        <v>58</v>
      </c>
      <c r="F426" s="29">
        <f>F427+F428+F429+F430+F431+F432</f>
        <v>100</v>
      </c>
      <c r="G426" s="22">
        <v>58</v>
      </c>
      <c r="H426" s="30">
        <f>G427/G426%</f>
        <v>77.58620689655173</v>
      </c>
      <c r="I426" s="30"/>
      <c r="J426" s="30"/>
      <c r="K426" s="31"/>
      <c r="L426" s="17"/>
      <c r="M426" s="1"/>
      <c r="N426" s="1"/>
    </row>
    <row r="427" spans="1:14" ht="15.75">
      <c r="A427" s="20"/>
      <c r="B427" s="19"/>
      <c r="C427" s="65" t="s">
        <v>28</v>
      </c>
      <c r="D427" s="65"/>
      <c r="E427" s="32">
        <v>45</v>
      </c>
      <c r="F427" s="33">
        <f>(E427/E426)*100</f>
        <v>77.58620689655173</v>
      </c>
      <c r="G427" s="22">
        <v>45</v>
      </c>
      <c r="H427" s="27"/>
      <c r="I427" s="27"/>
      <c r="J427" s="22"/>
      <c r="K427" s="27"/>
      <c r="L427" s="1"/>
      <c r="M427" s="22" t="s">
        <v>29</v>
      </c>
      <c r="N427" s="22"/>
    </row>
    <row r="428" spans="1:14" ht="15.75">
      <c r="A428" s="34"/>
      <c r="B428" s="19"/>
      <c r="C428" s="65" t="s">
        <v>30</v>
      </c>
      <c r="D428" s="65"/>
      <c r="E428" s="32">
        <v>0</v>
      </c>
      <c r="F428" s="33">
        <f>(E428/E426)*100</f>
        <v>0</v>
      </c>
      <c r="G428" s="35"/>
      <c r="H428" s="22"/>
      <c r="I428" s="22"/>
      <c r="J428" s="22"/>
      <c r="K428" s="27"/>
      <c r="L428" s="17"/>
      <c r="M428" s="20"/>
      <c r="N428" s="20"/>
    </row>
    <row r="429" spans="1:14" ht="15.75">
      <c r="A429" s="34"/>
      <c r="B429" s="19"/>
      <c r="C429" s="65" t="s">
        <v>31</v>
      </c>
      <c r="D429" s="65"/>
      <c r="E429" s="32">
        <v>1</v>
      </c>
      <c r="F429" s="33">
        <f>(E429/E426)*100</f>
        <v>1.7241379310344827</v>
      </c>
      <c r="G429" s="35"/>
      <c r="H429" s="22"/>
      <c r="I429" s="22"/>
      <c r="J429" s="22"/>
      <c r="K429" s="27"/>
      <c r="L429" s="17"/>
      <c r="M429" s="17"/>
      <c r="N429" s="17"/>
    </row>
    <row r="430" spans="1:14" ht="15.75">
      <c r="A430" s="34"/>
      <c r="B430" s="19"/>
      <c r="C430" s="65" t="s">
        <v>32</v>
      </c>
      <c r="D430" s="65"/>
      <c r="E430" s="32">
        <v>12</v>
      </c>
      <c r="F430" s="33">
        <f>(E430/E426)*100</f>
        <v>20.689655172413794</v>
      </c>
      <c r="G430" s="35"/>
      <c r="H430" s="22" t="s">
        <v>33</v>
      </c>
      <c r="I430" s="22"/>
      <c r="J430" s="27"/>
      <c r="K430" s="27"/>
      <c r="L430" s="17"/>
      <c r="M430" s="17"/>
      <c r="N430" s="17"/>
    </row>
    <row r="431" spans="1:14" ht="15.75">
      <c r="A431" s="34"/>
      <c r="B431" s="19"/>
      <c r="C431" s="65" t="s">
        <v>34</v>
      </c>
      <c r="D431" s="65"/>
      <c r="E431" s="32">
        <v>0</v>
      </c>
      <c r="F431" s="33">
        <f>(E431/E426)*100</f>
        <v>0</v>
      </c>
      <c r="G431" s="35"/>
      <c r="H431" s="22"/>
      <c r="I431" s="22"/>
      <c r="J431" s="27"/>
      <c r="K431" s="27"/>
      <c r="L431" s="17"/>
      <c r="M431" s="17"/>
      <c r="N431" s="17"/>
    </row>
    <row r="432" spans="1:14" ht="16.5" thickBot="1">
      <c r="A432" s="34"/>
      <c r="B432" s="19"/>
      <c r="C432" s="66" t="s">
        <v>35</v>
      </c>
      <c r="D432" s="66"/>
      <c r="E432" s="36"/>
      <c r="F432" s="37">
        <f>(E432/E426)*100</f>
        <v>0</v>
      </c>
      <c r="G432" s="35"/>
      <c r="H432" s="22"/>
      <c r="I432" s="22"/>
      <c r="J432" s="31"/>
      <c r="K432" s="31"/>
      <c r="L432" s="1"/>
      <c r="M432" s="17"/>
      <c r="N432" s="17"/>
    </row>
    <row r="433" spans="1:14" ht="15.75">
      <c r="A433" s="39" t="s">
        <v>36</v>
      </c>
      <c r="B433" s="11"/>
      <c r="C433" s="12"/>
      <c r="D433" s="12"/>
      <c r="E433" s="14"/>
      <c r="F433" s="14"/>
      <c r="G433" s="15"/>
      <c r="H433" s="40"/>
      <c r="I433" s="40"/>
      <c r="J433" s="40"/>
      <c r="K433" s="14"/>
      <c r="L433" s="17"/>
      <c r="M433" s="38"/>
      <c r="N433" s="38"/>
    </row>
    <row r="434" spans="1:14" ht="15.75">
      <c r="A434" s="13" t="s">
        <v>37</v>
      </c>
      <c r="B434" s="11"/>
      <c r="C434" s="41"/>
      <c r="D434" s="42"/>
      <c r="E434" s="12"/>
      <c r="F434" s="40"/>
      <c r="G434" s="15"/>
      <c r="H434" s="40"/>
      <c r="I434" s="40"/>
      <c r="J434" s="40"/>
      <c r="K434" s="14"/>
      <c r="L434" s="17"/>
      <c r="M434" s="20"/>
      <c r="N434" s="20"/>
    </row>
    <row r="435" spans="1:14" ht="15.75">
      <c r="A435" s="13" t="s">
        <v>38</v>
      </c>
      <c r="B435" s="11"/>
      <c r="C435" s="12"/>
      <c r="D435" s="42"/>
      <c r="E435" s="12"/>
      <c r="F435" s="40"/>
      <c r="G435" s="15"/>
      <c r="H435" s="43"/>
      <c r="I435" s="43"/>
      <c r="J435" s="43"/>
      <c r="K435" s="14"/>
      <c r="L435" s="17"/>
      <c r="M435" s="17"/>
      <c r="N435" s="17"/>
    </row>
    <row r="436" spans="1:14" ht="15.75">
      <c r="A436" s="13" t="s">
        <v>39</v>
      </c>
      <c r="B436" s="41"/>
      <c r="C436" s="12"/>
      <c r="D436" s="42"/>
      <c r="E436" s="12"/>
      <c r="F436" s="40"/>
      <c r="G436" s="44"/>
      <c r="H436" s="43"/>
      <c r="I436" s="43"/>
      <c r="J436" s="43"/>
      <c r="K436" s="14"/>
      <c r="L436" s="17"/>
      <c r="M436" s="17"/>
      <c r="N436" s="17"/>
    </row>
    <row r="437" spans="1:14" ht="15.75">
      <c r="A437" s="13" t="s">
        <v>40</v>
      </c>
      <c r="B437" s="34"/>
      <c r="C437" s="12"/>
      <c r="D437" s="45"/>
      <c r="E437" s="40"/>
      <c r="F437" s="40"/>
      <c r="G437" s="44"/>
      <c r="H437" s="43"/>
      <c r="I437" s="43"/>
      <c r="J437" s="43"/>
      <c r="K437" s="40"/>
      <c r="L437" s="17"/>
      <c r="M437" s="17"/>
      <c r="N437" s="17"/>
    </row>
    <row r="439" spans="1:14">
      <c r="A439" s="81" t="s">
        <v>0</v>
      </c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</row>
    <row r="440" spans="1:14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</row>
    <row r="441" spans="1:14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</row>
    <row r="442" spans="1:14" ht="15.75">
      <c r="A442" s="82" t="s">
        <v>1</v>
      </c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</row>
    <row r="443" spans="1:14" ht="15.75">
      <c r="A443" s="82" t="s">
        <v>2</v>
      </c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</row>
    <row r="444" spans="1:14" ht="16.5" thickBot="1">
      <c r="A444" s="78" t="s">
        <v>3</v>
      </c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</row>
    <row r="445" spans="1:14">
      <c r="A445" s="46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8"/>
    </row>
    <row r="446" spans="1:14" ht="15.75">
      <c r="A446" s="72" t="s">
        <v>143</v>
      </c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</row>
    <row r="447" spans="1:14" ht="15.75">
      <c r="A447" s="72" t="s">
        <v>5</v>
      </c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</row>
    <row r="448" spans="1:14" ht="31.5">
      <c r="A448" s="2" t="s">
        <v>6</v>
      </c>
      <c r="B448" s="3" t="s">
        <v>7</v>
      </c>
      <c r="C448" s="3" t="s">
        <v>8</v>
      </c>
      <c r="D448" s="2" t="s">
        <v>9</v>
      </c>
      <c r="E448" s="2" t="s">
        <v>10</v>
      </c>
      <c r="F448" s="3" t="s">
        <v>11</v>
      </c>
      <c r="G448" s="3" t="s">
        <v>12</v>
      </c>
      <c r="H448" s="3" t="s">
        <v>13</v>
      </c>
      <c r="I448" s="3" t="s">
        <v>14</v>
      </c>
      <c r="J448" s="3" t="s">
        <v>15</v>
      </c>
      <c r="K448" s="49" t="s">
        <v>16</v>
      </c>
      <c r="L448" s="3" t="s">
        <v>17</v>
      </c>
      <c r="M448" s="3" t="s">
        <v>18</v>
      </c>
      <c r="N448" s="3" t="s">
        <v>19</v>
      </c>
    </row>
    <row r="449" spans="1:14" ht="15.75">
      <c r="A449" s="50"/>
      <c r="B449" s="51"/>
      <c r="C449" s="51"/>
      <c r="D449" s="50"/>
      <c r="E449" s="50"/>
      <c r="F449" s="52"/>
      <c r="G449" s="52"/>
      <c r="H449" s="51"/>
      <c r="I449" s="51"/>
      <c r="J449" s="51"/>
      <c r="K449" s="53"/>
      <c r="L449" s="51"/>
      <c r="M449" s="51"/>
      <c r="N449" s="51"/>
    </row>
    <row r="450" spans="1:14" ht="15.75">
      <c r="A450" s="4">
        <v>1</v>
      </c>
      <c r="B450" s="5">
        <v>42853</v>
      </c>
      <c r="C450" s="6" t="s">
        <v>78</v>
      </c>
      <c r="D450" s="6" t="s">
        <v>21</v>
      </c>
      <c r="E450" s="6" t="s">
        <v>144</v>
      </c>
      <c r="F450" s="7">
        <v>345</v>
      </c>
      <c r="G450" s="7">
        <v>343</v>
      </c>
      <c r="H450" s="7">
        <v>346</v>
      </c>
      <c r="I450" s="7">
        <v>347</v>
      </c>
      <c r="J450" s="7">
        <v>348</v>
      </c>
      <c r="K450" s="7">
        <v>348</v>
      </c>
      <c r="L450" s="6">
        <v>3084</v>
      </c>
      <c r="M450" s="8">
        <f t="shared" ref="M450:M492" si="170">IF(D450="BUY",(K450-F450)*(L450),(F450-K450)*(L450))</f>
        <v>9252</v>
      </c>
      <c r="N450" s="9">
        <f t="shared" ref="N450:N492" si="171">M450/(L450)/F450%</f>
        <v>0.86956521739130432</v>
      </c>
    </row>
    <row r="451" spans="1:14" ht="15.75">
      <c r="A451" s="4">
        <v>2</v>
      </c>
      <c r="B451" s="5">
        <v>42853</v>
      </c>
      <c r="C451" s="6" t="s">
        <v>78</v>
      </c>
      <c r="D451" s="6" t="s">
        <v>21</v>
      </c>
      <c r="E451" s="6" t="s">
        <v>145</v>
      </c>
      <c r="F451" s="7">
        <v>169</v>
      </c>
      <c r="G451" s="7">
        <v>167</v>
      </c>
      <c r="H451" s="7">
        <v>170</v>
      </c>
      <c r="I451" s="7">
        <v>171</v>
      </c>
      <c r="J451" s="7">
        <v>172</v>
      </c>
      <c r="K451" s="7">
        <v>171</v>
      </c>
      <c r="L451" s="6">
        <v>4000</v>
      </c>
      <c r="M451" s="8">
        <f t="shared" si="170"/>
        <v>8000</v>
      </c>
      <c r="N451" s="9">
        <f t="shared" si="171"/>
        <v>1.1834319526627219</v>
      </c>
    </row>
    <row r="452" spans="1:14" ht="15.75">
      <c r="A452" s="4">
        <v>3</v>
      </c>
      <c r="B452" s="5">
        <v>42853</v>
      </c>
      <c r="C452" s="6" t="s">
        <v>78</v>
      </c>
      <c r="D452" s="6" t="s">
        <v>21</v>
      </c>
      <c r="E452" s="6" t="s">
        <v>146</v>
      </c>
      <c r="F452" s="7">
        <v>603</v>
      </c>
      <c r="G452" s="7">
        <v>597</v>
      </c>
      <c r="H452" s="7">
        <v>606</v>
      </c>
      <c r="I452" s="7">
        <v>609</v>
      </c>
      <c r="J452" s="7">
        <v>612</v>
      </c>
      <c r="K452" s="7">
        <v>609</v>
      </c>
      <c r="L452" s="6">
        <v>1300</v>
      </c>
      <c r="M452" s="8">
        <f t="shared" si="170"/>
        <v>7800</v>
      </c>
      <c r="N452" s="9">
        <f t="shared" si="171"/>
        <v>0.99502487562189046</v>
      </c>
    </row>
    <row r="453" spans="1:14" ht="15.75">
      <c r="A453" s="4">
        <v>4</v>
      </c>
      <c r="B453" s="5">
        <v>42852</v>
      </c>
      <c r="C453" s="6" t="s">
        <v>78</v>
      </c>
      <c r="D453" s="6" t="s">
        <v>21</v>
      </c>
      <c r="E453" s="6" t="s">
        <v>54</v>
      </c>
      <c r="F453" s="7">
        <v>1569</v>
      </c>
      <c r="G453" s="7">
        <v>1561</v>
      </c>
      <c r="H453" s="7">
        <v>1574</v>
      </c>
      <c r="I453" s="7">
        <v>1578</v>
      </c>
      <c r="J453" s="7">
        <v>1582</v>
      </c>
      <c r="K453" s="7">
        <v>1582</v>
      </c>
      <c r="L453" s="6">
        <v>700</v>
      </c>
      <c r="M453" s="8">
        <f t="shared" si="170"/>
        <v>9100</v>
      </c>
      <c r="N453" s="9">
        <f t="shared" si="171"/>
        <v>0.82855321861058007</v>
      </c>
    </row>
    <row r="454" spans="1:14" ht="15.75">
      <c r="A454" s="4">
        <v>5</v>
      </c>
      <c r="B454" s="5">
        <v>42852</v>
      </c>
      <c r="C454" s="6" t="s">
        <v>78</v>
      </c>
      <c r="D454" s="6" t="s">
        <v>21</v>
      </c>
      <c r="E454" s="6" t="s">
        <v>147</v>
      </c>
      <c r="F454" s="7">
        <v>651</v>
      </c>
      <c r="G454" s="7">
        <v>647</v>
      </c>
      <c r="H454" s="7">
        <v>653</v>
      </c>
      <c r="I454" s="7">
        <v>655</v>
      </c>
      <c r="J454" s="7">
        <v>657</v>
      </c>
      <c r="K454" s="7">
        <v>657</v>
      </c>
      <c r="L454" s="6">
        <v>1500</v>
      </c>
      <c r="M454" s="8">
        <f t="shared" si="170"/>
        <v>9000</v>
      </c>
      <c r="N454" s="9">
        <f t="shared" si="171"/>
        <v>0.92165898617511521</v>
      </c>
    </row>
    <row r="455" spans="1:14" ht="15.75">
      <c r="A455" s="4">
        <v>6</v>
      </c>
      <c r="B455" s="5">
        <v>42852</v>
      </c>
      <c r="C455" s="6" t="s">
        <v>78</v>
      </c>
      <c r="D455" s="6" t="s">
        <v>47</v>
      </c>
      <c r="E455" s="6" t="s">
        <v>126</v>
      </c>
      <c r="F455" s="7">
        <v>446</v>
      </c>
      <c r="G455" s="7">
        <v>450</v>
      </c>
      <c r="H455" s="7">
        <v>444</v>
      </c>
      <c r="I455" s="7">
        <v>442</v>
      </c>
      <c r="J455" s="7">
        <v>440</v>
      </c>
      <c r="K455" s="7">
        <v>440</v>
      </c>
      <c r="L455" s="6">
        <v>2000</v>
      </c>
      <c r="M455" s="8">
        <f t="shared" si="170"/>
        <v>12000</v>
      </c>
      <c r="N455" s="9">
        <f t="shared" si="171"/>
        <v>1.3452914798206279</v>
      </c>
    </row>
    <row r="456" spans="1:14" ht="15.75">
      <c r="A456" s="4">
        <v>7</v>
      </c>
      <c r="B456" s="5">
        <v>42851</v>
      </c>
      <c r="C456" s="6" t="s">
        <v>78</v>
      </c>
      <c r="D456" s="6" t="s">
        <v>21</v>
      </c>
      <c r="E456" s="6" t="s">
        <v>148</v>
      </c>
      <c r="F456" s="7">
        <v>197.3</v>
      </c>
      <c r="G456" s="7">
        <v>195</v>
      </c>
      <c r="H456" s="7">
        <v>198</v>
      </c>
      <c r="I456" s="7">
        <v>199</v>
      </c>
      <c r="J456" s="7">
        <v>200</v>
      </c>
      <c r="K456" s="7">
        <v>198</v>
      </c>
      <c r="L456" s="6">
        <v>3500</v>
      </c>
      <c r="M456" s="8">
        <f t="shared" si="170"/>
        <v>2449.99999999996</v>
      </c>
      <c r="N456" s="9">
        <f t="shared" si="171"/>
        <v>0.35478966041560489</v>
      </c>
    </row>
    <row r="457" spans="1:14" ht="15.75">
      <c r="A457" s="4">
        <v>8</v>
      </c>
      <c r="B457" s="5">
        <v>42851</v>
      </c>
      <c r="C457" s="6" t="s">
        <v>78</v>
      </c>
      <c r="D457" s="6" t="s">
        <v>21</v>
      </c>
      <c r="E457" s="6" t="s">
        <v>108</v>
      </c>
      <c r="F457" s="7">
        <v>245.6</v>
      </c>
      <c r="G457" s="7">
        <v>243.4</v>
      </c>
      <c r="H457" s="7">
        <v>246.5</v>
      </c>
      <c r="I457" s="7">
        <v>247.5</v>
      </c>
      <c r="J457" s="7">
        <v>248.5</v>
      </c>
      <c r="K457" s="7">
        <v>248.5</v>
      </c>
      <c r="L457" s="6">
        <v>3000</v>
      </c>
      <c r="M457" s="8">
        <f t="shared" si="170"/>
        <v>8700.0000000000164</v>
      </c>
      <c r="N457" s="9">
        <f t="shared" si="171"/>
        <v>1.1807817589576568</v>
      </c>
    </row>
    <row r="458" spans="1:14" ht="15.75">
      <c r="A458" s="4">
        <v>9</v>
      </c>
      <c r="B458" s="5">
        <v>42850</v>
      </c>
      <c r="C458" s="6" t="s">
        <v>78</v>
      </c>
      <c r="D458" s="6" t="s">
        <v>21</v>
      </c>
      <c r="E458" s="6" t="s">
        <v>68</v>
      </c>
      <c r="F458" s="7">
        <v>569.20000000000005</v>
      </c>
      <c r="G458" s="7">
        <v>566</v>
      </c>
      <c r="H458" s="7">
        <v>571</v>
      </c>
      <c r="I458" s="7">
        <v>573</v>
      </c>
      <c r="J458" s="7">
        <v>575</v>
      </c>
      <c r="K458" s="7">
        <v>566</v>
      </c>
      <c r="L458" s="6">
        <v>2100</v>
      </c>
      <c r="M458" s="8">
        <f t="shared" si="170"/>
        <v>-6720.0000000000955</v>
      </c>
      <c r="N458" s="63">
        <f t="shared" si="171"/>
        <v>-0.5621925509487079</v>
      </c>
    </row>
    <row r="459" spans="1:14" ht="15.75">
      <c r="A459" s="4">
        <v>10</v>
      </c>
      <c r="B459" s="5">
        <v>42850</v>
      </c>
      <c r="C459" s="6" t="s">
        <v>78</v>
      </c>
      <c r="D459" s="6" t="s">
        <v>21</v>
      </c>
      <c r="E459" s="6" t="s">
        <v>149</v>
      </c>
      <c r="F459" s="7">
        <v>728</v>
      </c>
      <c r="G459" s="7">
        <v>724</v>
      </c>
      <c r="H459" s="7">
        <v>730</v>
      </c>
      <c r="I459" s="7">
        <v>732</v>
      </c>
      <c r="J459" s="7">
        <v>734</v>
      </c>
      <c r="K459" s="7">
        <v>734</v>
      </c>
      <c r="L459" s="6">
        <v>1200</v>
      </c>
      <c r="M459" s="8">
        <f t="shared" si="170"/>
        <v>7200</v>
      </c>
      <c r="N459" s="9">
        <f t="shared" si="171"/>
        <v>0.82417582417582413</v>
      </c>
    </row>
    <row r="460" spans="1:14" ht="15.75">
      <c r="A460" s="4">
        <v>11</v>
      </c>
      <c r="B460" s="5">
        <v>42849</v>
      </c>
      <c r="C460" s="6" t="s">
        <v>78</v>
      </c>
      <c r="D460" s="6" t="s">
        <v>21</v>
      </c>
      <c r="E460" s="6" t="s">
        <v>150</v>
      </c>
      <c r="F460" s="7">
        <v>194</v>
      </c>
      <c r="G460" s="7">
        <v>193</v>
      </c>
      <c r="H460" s="7">
        <v>195</v>
      </c>
      <c r="I460" s="7">
        <v>196</v>
      </c>
      <c r="J460" s="7">
        <v>197</v>
      </c>
      <c r="K460" s="7">
        <v>193</v>
      </c>
      <c r="L460" s="6">
        <v>5000</v>
      </c>
      <c r="M460" s="8">
        <f t="shared" si="170"/>
        <v>-5000</v>
      </c>
      <c r="N460" s="63">
        <f t="shared" si="171"/>
        <v>-0.51546391752577325</v>
      </c>
    </row>
    <row r="461" spans="1:14" ht="15.75">
      <c r="A461" s="4">
        <v>12</v>
      </c>
      <c r="B461" s="5">
        <v>42849</v>
      </c>
      <c r="C461" s="6" t="s">
        <v>78</v>
      </c>
      <c r="D461" s="6" t="s">
        <v>47</v>
      </c>
      <c r="E461" s="6" t="s">
        <v>151</v>
      </c>
      <c r="F461" s="7">
        <v>483</v>
      </c>
      <c r="G461" s="7">
        <v>487</v>
      </c>
      <c r="H461" s="7">
        <v>481</v>
      </c>
      <c r="I461" s="7">
        <v>479</v>
      </c>
      <c r="J461" s="7">
        <v>477</v>
      </c>
      <c r="K461" s="7">
        <v>481</v>
      </c>
      <c r="L461" s="6">
        <v>1200</v>
      </c>
      <c r="M461" s="8">
        <f t="shared" si="170"/>
        <v>2400</v>
      </c>
      <c r="N461" s="9">
        <f t="shared" si="171"/>
        <v>0.41407867494824013</v>
      </c>
    </row>
    <row r="462" spans="1:14" ht="15.75">
      <c r="A462" s="4">
        <v>13</v>
      </c>
      <c r="B462" s="5">
        <v>42849</v>
      </c>
      <c r="C462" s="6" t="s">
        <v>78</v>
      </c>
      <c r="D462" s="6" t="s">
        <v>21</v>
      </c>
      <c r="E462" s="6" t="s">
        <v>152</v>
      </c>
      <c r="F462" s="7">
        <v>1693.5</v>
      </c>
      <c r="G462" s="7">
        <v>1679</v>
      </c>
      <c r="H462" s="7">
        <v>1700</v>
      </c>
      <c r="I462" s="7">
        <v>1708</v>
      </c>
      <c r="J462" s="7">
        <v>1716</v>
      </c>
      <c r="K462" s="7">
        <v>1708</v>
      </c>
      <c r="L462" s="6">
        <v>400</v>
      </c>
      <c r="M462" s="8">
        <f t="shared" si="170"/>
        <v>5800</v>
      </c>
      <c r="N462" s="9">
        <f t="shared" si="171"/>
        <v>0.85621493947446126</v>
      </c>
    </row>
    <row r="463" spans="1:14" ht="15.75">
      <c r="A463" s="4">
        <v>14</v>
      </c>
      <c r="B463" s="5">
        <v>42846</v>
      </c>
      <c r="C463" s="6" t="s">
        <v>78</v>
      </c>
      <c r="D463" s="6" t="s">
        <v>21</v>
      </c>
      <c r="E463" s="6" t="s">
        <v>153</v>
      </c>
      <c r="F463" s="7">
        <v>996</v>
      </c>
      <c r="G463" s="7">
        <v>988</v>
      </c>
      <c r="H463" s="7">
        <v>1000</v>
      </c>
      <c r="I463" s="7">
        <v>1004</v>
      </c>
      <c r="J463" s="7">
        <v>1008</v>
      </c>
      <c r="K463" s="7">
        <v>988</v>
      </c>
      <c r="L463" s="6">
        <v>800</v>
      </c>
      <c r="M463" s="8">
        <f t="shared" si="170"/>
        <v>-6400</v>
      </c>
      <c r="N463" s="63">
        <f t="shared" si="171"/>
        <v>-0.80321285140562237</v>
      </c>
    </row>
    <row r="464" spans="1:14" ht="15.75">
      <c r="A464" s="4">
        <v>15</v>
      </c>
      <c r="B464" s="5">
        <v>42846</v>
      </c>
      <c r="C464" s="6" t="s">
        <v>78</v>
      </c>
      <c r="D464" s="6" t="s">
        <v>47</v>
      </c>
      <c r="E464" s="6" t="s">
        <v>52</v>
      </c>
      <c r="F464" s="7">
        <v>284</v>
      </c>
      <c r="G464" s="7">
        <v>286</v>
      </c>
      <c r="H464" s="7">
        <v>283</v>
      </c>
      <c r="I464" s="7">
        <v>282</v>
      </c>
      <c r="J464" s="7">
        <v>281</v>
      </c>
      <c r="K464" s="7">
        <v>281</v>
      </c>
      <c r="L464" s="6">
        <v>3000</v>
      </c>
      <c r="M464" s="8">
        <f t="shared" si="170"/>
        <v>9000</v>
      </c>
      <c r="N464" s="9">
        <f t="shared" si="171"/>
        <v>1.0563380281690142</v>
      </c>
    </row>
    <row r="465" spans="1:14" ht="15.75">
      <c r="A465" s="4">
        <v>16</v>
      </c>
      <c r="B465" s="5">
        <v>42846</v>
      </c>
      <c r="C465" s="6" t="s">
        <v>78</v>
      </c>
      <c r="D465" s="6" t="s">
        <v>21</v>
      </c>
      <c r="E465" s="6" t="s">
        <v>94</v>
      </c>
      <c r="F465" s="7">
        <v>927</v>
      </c>
      <c r="G465" s="7">
        <v>923</v>
      </c>
      <c r="H465" s="7">
        <v>929</v>
      </c>
      <c r="I465" s="7">
        <v>931</v>
      </c>
      <c r="J465" s="7">
        <v>933</v>
      </c>
      <c r="K465" s="7">
        <v>933</v>
      </c>
      <c r="L465" s="6">
        <v>2000</v>
      </c>
      <c r="M465" s="8">
        <f t="shared" si="170"/>
        <v>12000</v>
      </c>
      <c r="N465" s="9">
        <f t="shared" si="171"/>
        <v>0.64724919093851141</v>
      </c>
    </row>
    <row r="466" spans="1:14" ht="15.75">
      <c r="A466" s="4">
        <v>17</v>
      </c>
      <c r="B466" s="5">
        <v>42845</v>
      </c>
      <c r="C466" s="6" t="s">
        <v>78</v>
      </c>
      <c r="D466" s="6" t="s">
        <v>21</v>
      </c>
      <c r="E466" s="6" t="s">
        <v>154</v>
      </c>
      <c r="F466" s="7">
        <v>240</v>
      </c>
      <c r="G466" s="7">
        <v>238</v>
      </c>
      <c r="H466" s="7">
        <v>241</v>
      </c>
      <c r="I466" s="7">
        <v>242</v>
      </c>
      <c r="J466" s="7">
        <v>243</v>
      </c>
      <c r="K466" s="7">
        <v>238</v>
      </c>
      <c r="L466" s="6">
        <v>4000</v>
      </c>
      <c r="M466" s="8">
        <f t="shared" si="170"/>
        <v>-8000</v>
      </c>
      <c r="N466" s="63">
        <f t="shared" si="171"/>
        <v>-0.83333333333333337</v>
      </c>
    </row>
    <row r="467" spans="1:14" ht="15.75">
      <c r="A467" s="4">
        <v>18</v>
      </c>
      <c r="B467" s="5">
        <v>42845</v>
      </c>
      <c r="C467" s="6" t="s">
        <v>78</v>
      </c>
      <c r="D467" s="6" t="s">
        <v>21</v>
      </c>
      <c r="E467" s="6" t="s">
        <v>155</v>
      </c>
      <c r="F467" s="7">
        <v>170.15</v>
      </c>
      <c r="G467" s="7">
        <v>168</v>
      </c>
      <c r="H467" s="7">
        <v>171</v>
      </c>
      <c r="I467" s="7">
        <v>172</v>
      </c>
      <c r="J467" s="7">
        <v>173</v>
      </c>
      <c r="K467" s="7">
        <v>171</v>
      </c>
      <c r="L467" s="6">
        <v>8000</v>
      </c>
      <c r="M467" s="8">
        <f t="shared" si="170"/>
        <v>6799.9999999999545</v>
      </c>
      <c r="N467" s="9">
        <f t="shared" si="171"/>
        <v>0.49955921245959112</v>
      </c>
    </row>
    <row r="468" spans="1:14" ht="15.75">
      <c r="A468" s="4">
        <v>19</v>
      </c>
      <c r="B468" s="5">
        <v>42845</v>
      </c>
      <c r="C468" s="6" t="s">
        <v>78</v>
      </c>
      <c r="D468" s="6" t="s">
        <v>21</v>
      </c>
      <c r="E468" s="6" t="s">
        <v>50</v>
      </c>
      <c r="F468" s="7">
        <v>184</v>
      </c>
      <c r="G468" s="7">
        <v>183</v>
      </c>
      <c r="H468" s="7">
        <v>184.5</v>
      </c>
      <c r="I468" s="7">
        <v>185</v>
      </c>
      <c r="J468" s="7">
        <v>185.5</v>
      </c>
      <c r="K468" s="7">
        <v>185.5</v>
      </c>
      <c r="L468" s="6">
        <v>3500</v>
      </c>
      <c r="M468" s="8">
        <f t="shared" si="170"/>
        <v>5250</v>
      </c>
      <c r="N468" s="9">
        <f t="shared" si="171"/>
        <v>0.81521739130434778</v>
      </c>
    </row>
    <row r="469" spans="1:14" ht="15.75">
      <c r="A469" s="4">
        <v>20</v>
      </c>
      <c r="B469" s="5">
        <v>42844</v>
      </c>
      <c r="C469" s="6" t="s">
        <v>78</v>
      </c>
      <c r="D469" s="6" t="s">
        <v>21</v>
      </c>
      <c r="E469" s="6" t="s">
        <v>156</v>
      </c>
      <c r="F469" s="7">
        <v>107</v>
      </c>
      <c r="G469" s="7">
        <v>106</v>
      </c>
      <c r="H469" s="7">
        <v>107.5</v>
      </c>
      <c r="I469" s="7">
        <v>108</v>
      </c>
      <c r="J469" s="7">
        <v>108.5</v>
      </c>
      <c r="K469" s="7">
        <v>108.5</v>
      </c>
      <c r="L469" s="6">
        <v>9000</v>
      </c>
      <c r="M469" s="8">
        <f t="shared" si="170"/>
        <v>13500</v>
      </c>
      <c r="N469" s="9">
        <f t="shared" si="171"/>
        <v>1.4018691588785046</v>
      </c>
    </row>
    <row r="470" spans="1:14" ht="15.75">
      <c r="A470" s="4">
        <v>21</v>
      </c>
      <c r="B470" s="5">
        <v>42844</v>
      </c>
      <c r="C470" s="6" t="s">
        <v>78</v>
      </c>
      <c r="D470" s="6" t="s">
        <v>21</v>
      </c>
      <c r="E470" s="6" t="s">
        <v>157</v>
      </c>
      <c r="F470" s="7">
        <v>205</v>
      </c>
      <c r="G470" s="7">
        <v>203</v>
      </c>
      <c r="H470" s="7">
        <v>206</v>
      </c>
      <c r="I470" s="7">
        <v>207</v>
      </c>
      <c r="J470" s="7">
        <v>208</v>
      </c>
      <c r="K470" s="7">
        <v>208</v>
      </c>
      <c r="L470" s="6">
        <v>4000</v>
      </c>
      <c r="M470" s="8">
        <f t="shared" si="170"/>
        <v>12000</v>
      </c>
      <c r="N470" s="9">
        <f t="shared" si="171"/>
        <v>1.4634146341463417</v>
      </c>
    </row>
    <row r="471" spans="1:14" ht="15.75">
      <c r="A471" s="4">
        <v>22</v>
      </c>
      <c r="B471" s="5">
        <v>42843</v>
      </c>
      <c r="C471" s="6" t="s">
        <v>78</v>
      </c>
      <c r="D471" s="6" t="s">
        <v>21</v>
      </c>
      <c r="E471" s="6" t="s">
        <v>128</v>
      </c>
      <c r="F471" s="7">
        <v>115</v>
      </c>
      <c r="G471" s="7">
        <v>114</v>
      </c>
      <c r="H471" s="7">
        <v>115.5</v>
      </c>
      <c r="I471" s="7">
        <v>116</v>
      </c>
      <c r="J471" s="7">
        <v>116.5</v>
      </c>
      <c r="K471" s="7">
        <v>114</v>
      </c>
      <c r="L471" s="6">
        <v>7125</v>
      </c>
      <c r="M471" s="8">
        <f t="shared" si="170"/>
        <v>-7125</v>
      </c>
      <c r="N471" s="63">
        <f t="shared" si="171"/>
        <v>-0.86956521739130443</v>
      </c>
    </row>
    <row r="472" spans="1:14" ht="15.75">
      <c r="A472" s="4">
        <v>23</v>
      </c>
      <c r="B472" s="5">
        <v>42843</v>
      </c>
      <c r="C472" s="6" t="s">
        <v>78</v>
      </c>
      <c r="D472" s="6" t="s">
        <v>21</v>
      </c>
      <c r="E472" s="6" t="s">
        <v>93</v>
      </c>
      <c r="F472" s="7">
        <v>760</v>
      </c>
      <c r="G472" s="7">
        <v>754</v>
      </c>
      <c r="H472" s="7">
        <v>763</v>
      </c>
      <c r="I472" s="7">
        <v>766</v>
      </c>
      <c r="J472" s="7">
        <v>769</v>
      </c>
      <c r="K472" s="7">
        <v>769</v>
      </c>
      <c r="L472" s="6">
        <v>1200</v>
      </c>
      <c r="M472" s="8">
        <f t="shared" si="170"/>
        <v>10800</v>
      </c>
      <c r="N472" s="9">
        <f t="shared" si="171"/>
        <v>1.1842105263157896</v>
      </c>
    </row>
    <row r="473" spans="1:14" ht="15.75">
      <c r="A473" s="4">
        <v>24</v>
      </c>
      <c r="B473" s="5">
        <v>42843</v>
      </c>
      <c r="C473" s="6" t="s">
        <v>78</v>
      </c>
      <c r="D473" s="6" t="s">
        <v>21</v>
      </c>
      <c r="E473" s="6" t="s">
        <v>127</v>
      </c>
      <c r="F473" s="7">
        <v>180.4</v>
      </c>
      <c r="G473" s="7">
        <v>178.5</v>
      </c>
      <c r="H473" s="7">
        <v>181.5</v>
      </c>
      <c r="I473" s="7">
        <v>182.5</v>
      </c>
      <c r="J473" s="7">
        <v>183.5</v>
      </c>
      <c r="K473" s="7">
        <v>181.5</v>
      </c>
      <c r="L473" s="6">
        <v>3500</v>
      </c>
      <c r="M473" s="8">
        <f t="shared" si="170"/>
        <v>3849.99999999998</v>
      </c>
      <c r="N473" s="9">
        <f t="shared" si="171"/>
        <v>0.60975609756097249</v>
      </c>
    </row>
    <row r="474" spans="1:14" ht="15.75">
      <c r="A474" s="4">
        <v>25</v>
      </c>
      <c r="B474" s="5">
        <v>42842</v>
      </c>
      <c r="C474" s="6" t="s">
        <v>78</v>
      </c>
      <c r="D474" s="6" t="s">
        <v>21</v>
      </c>
      <c r="E474" s="6" t="s">
        <v>158</v>
      </c>
      <c r="F474" s="7">
        <v>113.2</v>
      </c>
      <c r="G474" s="7">
        <v>112.2</v>
      </c>
      <c r="H474" s="7">
        <v>113.7</v>
      </c>
      <c r="I474" s="7">
        <v>114.2</v>
      </c>
      <c r="J474" s="7">
        <v>114.7</v>
      </c>
      <c r="K474" s="7">
        <v>114.7</v>
      </c>
      <c r="L474" s="6">
        <v>10000</v>
      </c>
      <c r="M474" s="8">
        <f t="shared" si="170"/>
        <v>15000</v>
      </c>
      <c r="N474" s="9">
        <f t="shared" si="171"/>
        <v>1.3250883392226147</v>
      </c>
    </row>
    <row r="475" spans="1:14" ht="15.75">
      <c r="A475" s="4">
        <v>26</v>
      </c>
      <c r="B475" s="5">
        <v>42842</v>
      </c>
      <c r="C475" s="6" t="s">
        <v>78</v>
      </c>
      <c r="D475" s="6" t="s">
        <v>21</v>
      </c>
      <c r="E475" s="6" t="s">
        <v>108</v>
      </c>
      <c r="F475" s="7">
        <v>230</v>
      </c>
      <c r="G475" s="7">
        <v>228</v>
      </c>
      <c r="H475" s="7">
        <v>231</v>
      </c>
      <c r="I475" s="7">
        <v>232</v>
      </c>
      <c r="J475" s="7">
        <v>233</v>
      </c>
      <c r="K475" s="7">
        <v>231</v>
      </c>
      <c r="L475" s="6">
        <v>3000</v>
      </c>
      <c r="M475" s="8">
        <f t="shared" si="170"/>
        <v>3000</v>
      </c>
      <c r="N475" s="9">
        <f t="shared" si="171"/>
        <v>0.43478260869565222</v>
      </c>
    </row>
    <row r="476" spans="1:14" ht="15.75">
      <c r="A476" s="4">
        <v>27</v>
      </c>
      <c r="B476" s="5">
        <v>42838</v>
      </c>
      <c r="C476" s="6" t="s">
        <v>78</v>
      </c>
      <c r="D476" s="6" t="s">
        <v>21</v>
      </c>
      <c r="E476" s="6" t="s">
        <v>159</v>
      </c>
      <c r="F476" s="7">
        <v>158.30000000000001</v>
      </c>
      <c r="G476" s="7">
        <v>156.19999999999999</v>
      </c>
      <c r="H476" s="7">
        <v>159.30000000000001</v>
      </c>
      <c r="I476" s="7">
        <v>160.5</v>
      </c>
      <c r="J476" s="7">
        <v>161.5</v>
      </c>
      <c r="K476" s="7">
        <v>159.30000000000001</v>
      </c>
      <c r="L476" s="6">
        <v>7000</v>
      </c>
      <c r="M476" s="8">
        <f t="shared" si="170"/>
        <v>7000</v>
      </c>
      <c r="N476" s="9">
        <f t="shared" si="171"/>
        <v>0.63171193935565373</v>
      </c>
    </row>
    <row r="477" spans="1:14" ht="15.75">
      <c r="A477" s="4">
        <v>28</v>
      </c>
      <c r="B477" s="5">
        <v>42838</v>
      </c>
      <c r="C477" s="6" t="s">
        <v>78</v>
      </c>
      <c r="D477" s="6" t="s">
        <v>21</v>
      </c>
      <c r="E477" s="6" t="s">
        <v>160</v>
      </c>
      <c r="F477" s="7">
        <v>316.75</v>
      </c>
      <c r="G477" s="7">
        <v>314.7</v>
      </c>
      <c r="H477" s="7">
        <v>317.7</v>
      </c>
      <c r="I477" s="7">
        <v>318.7</v>
      </c>
      <c r="J477" s="7">
        <v>319.7</v>
      </c>
      <c r="K477" s="7">
        <v>317.7</v>
      </c>
      <c r="L477" s="6">
        <v>3084</v>
      </c>
      <c r="M477" s="8">
        <f t="shared" si="170"/>
        <v>2929.7999999999647</v>
      </c>
      <c r="N477" s="9">
        <f t="shared" si="171"/>
        <v>0.29992107340173274</v>
      </c>
    </row>
    <row r="478" spans="1:14" ht="15.75">
      <c r="A478" s="4">
        <v>29</v>
      </c>
      <c r="B478" s="5">
        <v>42837</v>
      </c>
      <c r="C478" s="6" t="s">
        <v>20</v>
      </c>
      <c r="D478" s="6" t="s">
        <v>47</v>
      </c>
      <c r="E478" s="6" t="s">
        <v>147</v>
      </c>
      <c r="F478" s="7">
        <v>610</v>
      </c>
      <c r="G478" s="7">
        <v>614</v>
      </c>
      <c r="H478" s="7">
        <v>608</v>
      </c>
      <c r="I478" s="7">
        <v>606</v>
      </c>
      <c r="J478" s="7">
        <v>604</v>
      </c>
      <c r="K478" s="7">
        <v>608</v>
      </c>
      <c r="L478" s="6">
        <v>1500</v>
      </c>
      <c r="M478" s="8">
        <f t="shared" si="170"/>
        <v>3000</v>
      </c>
      <c r="N478" s="9">
        <f t="shared" si="171"/>
        <v>0.32786885245901642</v>
      </c>
    </row>
    <row r="479" spans="1:14" ht="15.75">
      <c r="A479" s="4">
        <v>30</v>
      </c>
      <c r="B479" s="5">
        <v>42837</v>
      </c>
      <c r="C479" s="6" t="s">
        <v>78</v>
      </c>
      <c r="D479" s="6" t="s">
        <v>47</v>
      </c>
      <c r="E479" s="6" t="s">
        <v>161</v>
      </c>
      <c r="F479" s="7">
        <v>330.3</v>
      </c>
      <c r="G479" s="7">
        <v>333</v>
      </c>
      <c r="H479" s="7">
        <v>329</v>
      </c>
      <c r="I479" s="7">
        <v>327.7</v>
      </c>
      <c r="J479" s="7">
        <v>326.39999999999998</v>
      </c>
      <c r="K479" s="7">
        <v>326.39999999999998</v>
      </c>
      <c r="L479" s="6">
        <v>2500</v>
      </c>
      <c r="M479" s="8">
        <f t="shared" si="170"/>
        <v>9750.0000000000855</v>
      </c>
      <c r="N479" s="9">
        <f t="shared" si="171"/>
        <v>1.180744777475033</v>
      </c>
    </row>
    <row r="480" spans="1:14" ht="15.75">
      <c r="A480" s="4">
        <v>31</v>
      </c>
      <c r="B480" s="5">
        <v>42836</v>
      </c>
      <c r="C480" s="6" t="s">
        <v>78</v>
      </c>
      <c r="D480" s="6" t="s">
        <v>21</v>
      </c>
      <c r="E480" s="6" t="s">
        <v>96</v>
      </c>
      <c r="F480" s="7">
        <v>391.4</v>
      </c>
      <c r="G480" s="7">
        <v>389.3</v>
      </c>
      <c r="H480" s="7">
        <v>392.5</v>
      </c>
      <c r="I480" s="7">
        <v>393.5</v>
      </c>
      <c r="J480" s="7">
        <v>394.5</v>
      </c>
      <c r="K480" s="7">
        <v>394.5</v>
      </c>
      <c r="L480" s="6">
        <v>3000</v>
      </c>
      <c r="M480" s="8">
        <f t="shared" si="170"/>
        <v>9300.0000000000691</v>
      </c>
      <c r="N480" s="9">
        <f t="shared" si="171"/>
        <v>0.79202861522739487</v>
      </c>
    </row>
    <row r="481" spans="1:14" ht="15.75">
      <c r="A481" s="4">
        <v>32</v>
      </c>
      <c r="B481" s="5">
        <v>42836</v>
      </c>
      <c r="C481" s="6" t="s">
        <v>78</v>
      </c>
      <c r="D481" s="6" t="s">
        <v>21</v>
      </c>
      <c r="E481" s="6" t="s">
        <v>53</v>
      </c>
      <c r="F481" s="7">
        <v>153.75</v>
      </c>
      <c r="G481" s="7">
        <v>152.19999999999999</v>
      </c>
      <c r="H481" s="7">
        <v>154.5</v>
      </c>
      <c r="I481" s="7">
        <v>155.19999999999999</v>
      </c>
      <c r="J481" s="7">
        <v>156</v>
      </c>
      <c r="K481" s="7">
        <v>156</v>
      </c>
      <c r="L481" s="6">
        <v>7000</v>
      </c>
      <c r="M481" s="8">
        <f t="shared" si="170"/>
        <v>15750</v>
      </c>
      <c r="N481" s="9">
        <f t="shared" si="171"/>
        <v>1.4634146341463414</v>
      </c>
    </row>
    <row r="482" spans="1:14" ht="15.75">
      <c r="A482" s="4">
        <v>33</v>
      </c>
      <c r="B482" s="5">
        <v>42833</v>
      </c>
      <c r="C482" s="6" t="s">
        <v>20</v>
      </c>
      <c r="D482" s="6" t="s">
        <v>21</v>
      </c>
      <c r="E482" s="6" t="s">
        <v>162</v>
      </c>
      <c r="F482" s="7">
        <v>434</v>
      </c>
      <c r="G482" s="7">
        <v>428</v>
      </c>
      <c r="H482" s="7">
        <v>437</v>
      </c>
      <c r="I482" s="7">
        <v>440</v>
      </c>
      <c r="J482" s="7">
        <v>443</v>
      </c>
      <c r="K482" s="7">
        <v>437</v>
      </c>
      <c r="L482" s="6">
        <v>1400</v>
      </c>
      <c r="M482" s="8">
        <f t="shared" si="170"/>
        <v>4200</v>
      </c>
      <c r="N482" s="9">
        <f t="shared" si="171"/>
        <v>0.69124423963133641</v>
      </c>
    </row>
    <row r="483" spans="1:14" ht="15.75">
      <c r="A483" s="4">
        <v>34</v>
      </c>
      <c r="B483" s="5">
        <v>42833</v>
      </c>
      <c r="C483" s="6" t="s">
        <v>78</v>
      </c>
      <c r="D483" s="6" t="s">
        <v>21</v>
      </c>
      <c r="E483" s="6" t="s">
        <v>149</v>
      </c>
      <c r="F483" s="7">
        <v>698.65</v>
      </c>
      <c r="G483" s="7">
        <v>692</v>
      </c>
      <c r="H483" s="7">
        <v>702</v>
      </c>
      <c r="I483" s="7">
        <v>705</v>
      </c>
      <c r="J483" s="7">
        <v>708</v>
      </c>
      <c r="K483" s="7">
        <v>705</v>
      </c>
      <c r="L483" s="6">
        <v>1200</v>
      </c>
      <c r="M483" s="8">
        <f t="shared" si="170"/>
        <v>7620.0000000000273</v>
      </c>
      <c r="N483" s="9">
        <f t="shared" si="171"/>
        <v>0.90889572747441827</v>
      </c>
    </row>
    <row r="484" spans="1:14" ht="15.75">
      <c r="A484" s="4">
        <v>35</v>
      </c>
      <c r="B484" s="5">
        <v>42832</v>
      </c>
      <c r="C484" s="6" t="s">
        <v>78</v>
      </c>
      <c r="D484" s="6" t="s">
        <v>21</v>
      </c>
      <c r="E484" s="6" t="s">
        <v>163</v>
      </c>
      <c r="F484" s="7">
        <v>505</v>
      </c>
      <c r="G484" s="7">
        <v>501</v>
      </c>
      <c r="H484" s="7">
        <v>507</v>
      </c>
      <c r="I484" s="7">
        <v>509</v>
      </c>
      <c r="J484" s="7">
        <v>511</v>
      </c>
      <c r="K484" s="7">
        <v>507</v>
      </c>
      <c r="L484" s="6">
        <v>2000</v>
      </c>
      <c r="M484" s="8">
        <f t="shared" si="170"/>
        <v>4000</v>
      </c>
      <c r="N484" s="9">
        <f t="shared" si="171"/>
        <v>0.39603960396039606</v>
      </c>
    </row>
    <row r="485" spans="1:14" ht="15.75">
      <c r="A485" s="4">
        <v>36</v>
      </c>
      <c r="B485" s="5">
        <v>42832</v>
      </c>
      <c r="C485" s="6" t="s">
        <v>78</v>
      </c>
      <c r="D485" s="6" t="s">
        <v>21</v>
      </c>
      <c r="E485" s="6" t="s">
        <v>164</v>
      </c>
      <c r="F485" s="7">
        <v>340</v>
      </c>
      <c r="G485" s="7">
        <v>337</v>
      </c>
      <c r="H485" s="7">
        <v>341.5</v>
      </c>
      <c r="I485" s="7">
        <v>343</v>
      </c>
      <c r="J485" s="7">
        <v>344.5</v>
      </c>
      <c r="K485" s="7">
        <v>343</v>
      </c>
      <c r="L485" s="6">
        <v>2500</v>
      </c>
      <c r="M485" s="8">
        <f t="shared" si="170"/>
        <v>7500</v>
      </c>
      <c r="N485" s="9">
        <f t="shared" si="171"/>
        <v>0.88235294117647056</v>
      </c>
    </row>
    <row r="486" spans="1:14" ht="15.75">
      <c r="A486" s="4">
        <v>37</v>
      </c>
      <c r="B486" s="5">
        <v>42831</v>
      </c>
      <c r="C486" s="6" t="s">
        <v>78</v>
      </c>
      <c r="D486" s="6" t="s">
        <v>47</v>
      </c>
      <c r="E486" s="6" t="s">
        <v>165</v>
      </c>
      <c r="F486" s="7">
        <v>782.5</v>
      </c>
      <c r="G486" s="7">
        <v>789</v>
      </c>
      <c r="H486" s="7">
        <v>779</v>
      </c>
      <c r="I486" s="7">
        <v>776</v>
      </c>
      <c r="J486" s="7">
        <v>773</v>
      </c>
      <c r="K486" s="7">
        <v>773</v>
      </c>
      <c r="L486" s="6">
        <v>1000</v>
      </c>
      <c r="M486" s="8">
        <f t="shared" si="170"/>
        <v>9500</v>
      </c>
      <c r="N486" s="9">
        <f t="shared" si="171"/>
        <v>1.2140575079872205</v>
      </c>
    </row>
    <row r="487" spans="1:14" ht="15.75">
      <c r="A487" s="4">
        <v>38</v>
      </c>
      <c r="B487" s="5">
        <v>42831</v>
      </c>
      <c r="C487" s="6" t="s">
        <v>78</v>
      </c>
      <c r="D487" s="6" t="s">
        <v>21</v>
      </c>
      <c r="E487" s="6" t="s">
        <v>151</v>
      </c>
      <c r="F487" s="7">
        <v>511.5</v>
      </c>
      <c r="G487" s="7">
        <v>503</v>
      </c>
      <c r="H487" s="7">
        <v>515</v>
      </c>
      <c r="I487" s="7">
        <v>519</v>
      </c>
      <c r="J487" s="7">
        <v>523</v>
      </c>
      <c r="K487" s="7">
        <v>515</v>
      </c>
      <c r="L487" s="6">
        <v>1200</v>
      </c>
      <c r="M487" s="8">
        <f t="shared" si="170"/>
        <v>4200</v>
      </c>
      <c r="N487" s="9">
        <f t="shared" si="171"/>
        <v>0.68426197458455518</v>
      </c>
    </row>
    <row r="488" spans="1:14" ht="15.75">
      <c r="A488" s="4">
        <v>39</v>
      </c>
      <c r="B488" s="5">
        <v>42831</v>
      </c>
      <c r="C488" s="6" t="s">
        <v>78</v>
      </c>
      <c r="D488" s="6" t="s">
        <v>21</v>
      </c>
      <c r="E488" s="6" t="s">
        <v>118</v>
      </c>
      <c r="F488" s="7">
        <v>130</v>
      </c>
      <c r="G488" s="7">
        <v>129</v>
      </c>
      <c r="H488" s="7">
        <v>130.5</v>
      </c>
      <c r="I488" s="7">
        <v>131</v>
      </c>
      <c r="J488" s="7">
        <v>131.5</v>
      </c>
      <c r="K488" s="7">
        <v>131.5</v>
      </c>
      <c r="L488" s="6">
        <v>9000</v>
      </c>
      <c r="M488" s="8">
        <f t="shared" si="170"/>
        <v>13500</v>
      </c>
      <c r="N488" s="9">
        <f t="shared" si="171"/>
        <v>1.1538461538461537</v>
      </c>
    </row>
    <row r="489" spans="1:14" ht="15.75">
      <c r="A489" s="4">
        <v>40</v>
      </c>
      <c r="B489" s="5">
        <v>42830</v>
      </c>
      <c r="C489" s="6" t="s">
        <v>78</v>
      </c>
      <c r="D489" s="6" t="s">
        <v>21</v>
      </c>
      <c r="E489" s="6" t="s">
        <v>166</v>
      </c>
      <c r="F489" s="7">
        <v>717.3</v>
      </c>
      <c r="G489" s="7">
        <v>709</v>
      </c>
      <c r="H489" s="7">
        <v>721</v>
      </c>
      <c r="I489" s="7">
        <v>725</v>
      </c>
      <c r="J489" s="7">
        <v>729</v>
      </c>
      <c r="K489" s="7">
        <v>721</v>
      </c>
      <c r="L489" s="6">
        <v>1000</v>
      </c>
      <c r="M489" s="8">
        <f t="shared" si="170"/>
        <v>3700.0000000000455</v>
      </c>
      <c r="N489" s="9">
        <f t="shared" si="171"/>
        <v>0.515823225986344</v>
      </c>
    </row>
    <row r="490" spans="1:14" ht="15.75">
      <c r="A490" s="4">
        <v>41</v>
      </c>
      <c r="B490" s="5">
        <v>42830</v>
      </c>
      <c r="C490" s="6" t="s">
        <v>78</v>
      </c>
      <c r="D490" s="6" t="s">
        <v>21</v>
      </c>
      <c r="E490" s="6" t="s">
        <v>127</v>
      </c>
      <c r="F490" s="7">
        <v>175</v>
      </c>
      <c r="G490" s="7">
        <v>173</v>
      </c>
      <c r="H490" s="7">
        <v>176</v>
      </c>
      <c r="I490" s="7">
        <v>177</v>
      </c>
      <c r="J490" s="7">
        <v>178</v>
      </c>
      <c r="K490" s="7">
        <v>176</v>
      </c>
      <c r="L490" s="6">
        <v>3500</v>
      </c>
      <c r="M490" s="8">
        <f t="shared" si="170"/>
        <v>3500</v>
      </c>
      <c r="N490" s="9">
        <f t="shared" si="171"/>
        <v>0.5714285714285714</v>
      </c>
    </row>
    <row r="491" spans="1:14" ht="15.75">
      <c r="A491" s="4">
        <v>42</v>
      </c>
      <c r="B491" s="5">
        <v>42829</v>
      </c>
      <c r="C491" s="6" t="s">
        <v>78</v>
      </c>
      <c r="D491" s="6" t="s">
        <v>21</v>
      </c>
      <c r="E491" s="6" t="s">
        <v>167</v>
      </c>
      <c r="F491" s="7">
        <v>544</v>
      </c>
      <c r="G491" s="7">
        <v>539</v>
      </c>
      <c r="H491" s="7">
        <v>547</v>
      </c>
      <c r="I491" s="7">
        <v>550</v>
      </c>
      <c r="J491" s="7">
        <v>553</v>
      </c>
      <c r="K491" s="7">
        <v>547</v>
      </c>
      <c r="L491" s="6">
        <v>1200</v>
      </c>
      <c r="M491" s="8">
        <f t="shared" si="170"/>
        <v>3600</v>
      </c>
      <c r="N491" s="9">
        <f t="shared" si="171"/>
        <v>0.55147058823529405</v>
      </c>
    </row>
    <row r="492" spans="1:14" ht="15.75">
      <c r="A492" s="4">
        <v>43</v>
      </c>
      <c r="B492" s="5">
        <v>42829</v>
      </c>
      <c r="C492" s="6" t="s">
        <v>78</v>
      </c>
      <c r="D492" s="6" t="s">
        <v>21</v>
      </c>
      <c r="E492" s="6" t="s">
        <v>168</v>
      </c>
      <c r="F492" s="7">
        <v>733</v>
      </c>
      <c r="G492" s="7">
        <v>728</v>
      </c>
      <c r="H492" s="7">
        <v>736</v>
      </c>
      <c r="I492" s="7">
        <v>739</v>
      </c>
      <c r="J492" s="7">
        <v>742</v>
      </c>
      <c r="K492" s="7">
        <v>736</v>
      </c>
      <c r="L492" s="6">
        <v>1400</v>
      </c>
      <c r="M492" s="8">
        <f t="shared" si="170"/>
        <v>4200</v>
      </c>
      <c r="N492" s="9">
        <f t="shared" si="171"/>
        <v>0.40927694406548432</v>
      </c>
    </row>
    <row r="494" spans="1:14" ht="15.75">
      <c r="A494" s="10" t="s">
        <v>24</v>
      </c>
      <c r="B494" s="11"/>
      <c r="C494" s="12"/>
      <c r="D494" s="13"/>
      <c r="E494" s="14"/>
      <c r="F494" s="14"/>
      <c r="G494" s="15"/>
      <c r="H494" s="14"/>
      <c r="I494" s="14"/>
      <c r="J494" s="14"/>
      <c r="K494" s="16"/>
      <c r="L494" s="17"/>
      <c r="M494" s="1"/>
      <c r="N494" s="18"/>
    </row>
    <row r="495" spans="1:14" ht="15.75">
      <c r="A495" s="10" t="s">
        <v>25</v>
      </c>
      <c r="B495" s="19"/>
      <c r="C495" s="12"/>
      <c r="D495" s="13"/>
      <c r="E495" s="14"/>
      <c r="F495" s="14"/>
      <c r="G495" s="15"/>
      <c r="H495" s="14"/>
      <c r="I495" s="14"/>
      <c r="J495" s="14"/>
      <c r="K495" s="16"/>
      <c r="L495" s="17"/>
      <c r="M495" s="1"/>
      <c r="N495" s="1"/>
    </row>
    <row r="496" spans="1:14" ht="15.75">
      <c r="A496" s="10" t="s">
        <v>25</v>
      </c>
      <c r="B496" s="19"/>
      <c r="C496" s="20"/>
      <c r="D496" s="21"/>
      <c r="E496" s="22"/>
      <c r="F496" s="22"/>
      <c r="G496" s="23"/>
      <c r="H496" s="22"/>
      <c r="I496" s="22"/>
      <c r="J496" s="22"/>
      <c r="K496" s="22"/>
      <c r="L496" s="17"/>
      <c r="M496" s="17"/>
      <c r="N496" s="17"/>
    </row>
    <row r="497" spans="1:14" ht="16.5" thickBot="1">
      <c r="A497" s="20"/>
      <c r="B497" s="19"/>
      <c r="C497" s="22"/>
      <c r="D497" s="22"/>
      <c r="E497" s="22"/>
      <c r="F497" s="24"/>
      <c r="G497" s="25"/>
      <c r="H497" s="26" t="s">
        <v>26</v>
      </c>
      <c r="I497" s="26"/>
      <c r="J497" s="27"/>
      <c r="K497" s="27"/>
      <c r="L497" s="17"/>
      <c r="M497" s="17"/>
      <c r="N497" s="17"/>
    </row>
    <row r="498" spans="1:14" ht="15.75">
      <c r="A498" s="20"/>
      <c r="B498" s="19"/>
      <c r="C498" s="79" t="s">
        <v>27</v>
      </c>
      <c r="D498" s="79"/>
      <c r="E498" s="28">
        <v>43</v>
      </c>
      <c r="F498" s="29">
        <f>F499+F500+F501+F502+F503+F504</f>
        <v>100</v>
      </c>
      <c r="G498" s="22">
        <v>43</v>
      </c>
      <c r="H498" s="30">
        <f>G499/G498%</f>
        <v>88.372093023255815</v>
      </c>
      <c r="I498" s="30"/>
      <c r="J498" s="30"/>
      <c r="K498" s="31"/>
      <c r="L498" s="17"/>
      <c r="M498" s="1"/>
      <c r="N498" s="1"/>
    </row>
    <row r="499" spans="1:14" ht="15.75">
      <c r="A499" s="20"/>
      <c r="B499" s="19"/>
      <c r="C499" s="80" t="s">
        <v>28</v>
      </c>
      <c r="D499" s="80"/>
      <c r="E499" s="32">
        <v>38</v>
      </c>
      <c r="F499" s="33">
        <f>(E499/E498)*100</f>
        <v>88.372093023255815</v>
      </c>
      <c r="G499" s="22">
        <v>38</v>
      </c>
      <c r="H499" s="27"/>
      <c r="I499" s="27"/>
      <c r="J499" s="22"/>
      <c r="K499" s="27"/>
      <c r="L499" s="1"/>
      <c r="M499" s="22" t="s">
        <v>29</v>
      </c>
      <c r="N499" s="22"/>
    </row>
    <row r="500" spans="1:14" ht="15.75">
      <c r="A500" s="34"/>
      <c r="B500" s="19"/>
      <c r="C500" s="80" t="s">
        <v>30</v>
      </c>
      <c r="D500" s="80"/>
      <c r="E500" s="32">
        <v>0</v>
      </c>
      <c r="F500" s="33">
        <f>(E500/E498)*100</f>
        <v>0</v>
      </c>
      <c r="G500" s="35"/>
      <c r="H500" s="22"/>
      <c r="I500" s="22"/>
      <c r="J500" s="22"/>
      <c r="K500" s="27"/>
      <c r="L500" s="17"/>
      <c r="M500" s="20"/>
      <c r="N500" s="20"/>
    </row>
    <row r="501" spans="1:14" ht="15.75">
      <c r="A501" s="34"/>
      <c r="B501" s="19"/>
      <c r="C501" s="80" t="s">
        <v>31</v>
      </c>
      <c r="D501" s="80"/>
      <c r="E501" s="32">
        <v>0</v>
      </c>
      <c r="F501" s="33">
        <f>(E501/E498)*100</f>
        <v>0</v>
      </c>
      <c r="G501" s="35"/>
      <c r="H501" s="22"/>
      <c r="I501" s="22"/>
      <c r="J501" s="22"/>
      <c r="K501" s="27"/>
      <c r="L501" s="17"/>
      <c r="M501" s="17"/>
      <c r="N501" s="17"/>
    </row>
    <row r="502" spans="1:14" ht="15.75">
      <c r="A502" s="34"/>
      <c r="B502" s="19"/>
      <c r="C502" s="80" t="s">
        <v>32</v>
      </c>
      <c r="D502" s="80"/>
      <c r="E502" s="32">
        <v>5</v>
      </c>
      <c r="F502" s="33">
        <f>(E502/E498)*100</f>
        <v>11.627906976744185</v>
      </c>
      <c r="G502" s="35"/>
      <c r="H502" s="22" t="s">
        <v>33</v>
      </c>
      <c r="I502" s="22"/>
      <c r="J502" s="27"/>
      <c r="K502" s="27"/>
      <c r="L502" s="17"/>
      <c r="M502" s="17"/>
      <c r="N502" s="17"/>
    </row>
    <row r="503" spans="1:14" ht="15.75">
      <c r="A503" s="34"/>
      <c r="B503" s="19"/>
      <c r="C503" s="80" t="s">
        <v>34</v>
      </c>
      <c r="D503" s="80"/>
      <c r="E503" s="32">
        <v>0</v>
      </c>
      <c r="F503" s="33">
        <f>(E503/E498)*100</f>
        <v>0</v>
      </c>
      <c r="G503" s="35"/>
      <c r="H503" s="22"/>
      <c r="I503" s="22"/>
      <c r="J503" s="27"/>
      <c r="K503" s="27"/>
      <c r="L503" s="17"/>
      <c r="M503" s="17"/>
      <c r="N503" s="17"/>
    </row>
    <row r="504" spans="1:14" ht="16.5" thickBot="1">
      <c r="A504" s="34"/>
      <c r="B504" s="19"/>
      <c r="C504" s="77" t="s">
        <v>35</v>
      </c>
      <c r="D504" s="77"/>
      <c r="E504" s="36"/>
      <c r="F504" s="37">
        <f>(E504/E498)*100</f>
        <v>0</v>
      </c>
      <c r="G504" s="35"/>
      <c r="H504" s="22"/>
      <c r="I504" s="22"/>
      <c r="J504" s="31"/>
      <c r="K504" s="31"/>
      <c r="L504" s="1"/>
      <c r="M504" s="17"/>
      <c r="N504" s="17"/>
    </row>
    <row r="505" spans="1:14" ht="15.75">
      <c r="A505" s="39" t="s">
        <v>36</v>
      </c>
      <c r="B505" s="11"/>
      <c r="C505" s="12"/>
      <c r="D505" s="12"/>
      <c r="E505" s="14"/>
      <c r="F505" s="14"/>
      <c r="G505" s="15"/>
      <c r="H505" s="40"/>
      <c r="I505" s="40"/>
      <c r="J505" s="40"/>
      <c r="K505" s="14"/>
      <c r="L505" s="17"/>
      <c r="M505" s="38"/>
      <c r="N505" s="38"/>
    </row>
    <row r="506" spans="1:14" ht="15.75">
      <c r="A506" s="13" t="s">
        <v>37</v>
      </c>
      <c r="B506" s="11"/>
      <c r="C506" s="41"/>
      <c r="D506" s="42"/>
      <c r="E506" s="12"/>
      <c r="F506" s="40"/>
      <c r="G506" s="15"/>
      <c r="H506" s="40"/>
      <c r="I506" s="40"/>
      <c r="J506" s="40"/>
      <c r="K506" s="14"/>
      <c r="L506" s="17"/>
      <c r="M506" s="20"/>
      <c r="N506" s="20"/>
    </row>
    <row r="507" spans="1:14" ht="15.75">
      <c r="A507" s="13" t="s">
        <v>38</v>
      </c>
      <c r="B507" s="11"/>
      <c r="C507" s="12"/>
      <c r="D507" s="42"/>
      <c r="E507" s="12"/>
      <c r="F507" s="40"/>
      <c r="G507" s="15"/>
      <c r="H507" s="43"/>
      <c r="I507" s="43"/>
      <c r="J507" s="43"/>
      <c r="K507" s="14"/>
      <c r="L507" s="17"/>
      <c r="M507" s="17"/>
      <c r="N507" s="17"/>
    </row>
    <row r="508" spans="1:14" ht="15.75">
      <c r="A508" s="13" t="s">
        <v>39</v>
      </c>
      <c r="B508" s="41"/>
      <c r="C508" s="12"/>
      <c r="D508" s="42"/>
      <c r="E508" s="12"/>
      <c r="F508" s="40"/>
      <c r="G508" s="44"/>
      <c r="H508" s="43"/>
      <c r="I508" s="43"/>
      <c r="J508" s="43"/>
      <c r="K508" s="14"/>
      <c r="L508" s="17"/>
      <c r="M508" s="17"/>
      <c r="N508" s="17"/>
    </row>
    <row r="509" spans="1:14" ht="15.75">
      <c r="A509" s="13" t="s">
        <v>40</v>
      </c>
      <c r="B509" s="34"/>
      <c r="C509" s="12"/>
      <c r="D509" s="45"/>
      <c r="E509" s="40"/>
      <c r="F509" s="40"/>
      <c r="G509" s="44"/>
      <c r="H509" s="43"/>
      <c r="I509" s="43"/>
      <c r="J509" s="43"/>
      <c r="K509" s="40"/>
      <c r="L509" s="17"/>
      <c r="M509" s="17"/>
      <c r="N509" s="17"/>
    </row>
    <row r="511" spans="1:14">
      <c r="A511" s="81" t="s">
        <v>0</v>
      </c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</row>
    <row r="512" spans="1:14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</row>
    <row r="513" spans="1:14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</row>
    <row r="514" spans="1:14" ht="15.75">
      <c r="A514" s="82" t="s">
        <v>1</v>
      </c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</row>
    <row r="515" spans="1:14" ht="15.75">
      <c r="A515" s="82" t="s">
        <v>2</v>
      </c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</row>
    <row r="516" spans="1:14" ht="16.5" thickBot="1">
      <c r="A516" s="78" t="s">
        <v>3</v>
      </c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</row>
    <row r="517" spans="1:14">
      <c r="A517" s="46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8"/>
    </row>
    <row r="518" spans="1:14" ht="15.75">
      <c r="A518" s="72" t="s">
        <v>169</v>
      </c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</row>
    <row r="519" spans="1:14" ht="15.75">
      <c r="A519" s="72" t="s">
        <v>5</v>
      </c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</row>
    <row r="520" spans="1:14" ht="31.5">
      <c r="A520" s="2" t="s">
        <v>6</v>
      </c>
      <c r="B520" s="3" t="s">
        <v>7</v>
      </c>
      <c r="C520" s="3" t="s">
        <v>8</v>
      </c>
      <c r="D520" s="2" t="s">
        <v>9</v>
      </c>
      <c r="E520" s="2" t="s">
        <v>10</v>
      </c>
      <c r="F520" s="3" t="s">
        <v>11</v>
      </c>
      <c r="G520" s="3" t="s">
        <v>12</v>
      </c>
      <c r="H520" s="3" t="s">
        <v>13</v>
      </c>
      <c r="I520" s="3" t="s">
        <v>14</v>
      </c>
      <c r="J520" s="3" t="s">
        <v>15</v>
      </c>
      <c r="K520" s="49" t="s">
        <v>16</v>
      </c>
      <c r="L520" s="3" t="s">
        <v>17</v>
      </c>
      <c r="M520" s="3" t="s">
        <v>18</v>
      </c>
      <c r="N520" s="3" t="s">
        <v>19</v>
      </c>
    </row>
    <row r="521" spans="1:14" ht="15.75">
      <c r="A521" s="50"/>
      <c r="B521" s="51"/>
      <c r="C521" s="51"/>
      <c r="D521" s="50"/>
      <c r="E521" s="50"/>
      <c r="F521" s="52"/>
      <c r="G521" s="52"/>
      <c r="H521" s="51"/>
      <c r="I521" s="51"/>
      <c r="J521" s="51"/>
      <c r="K521" s="53"/>
      <c r="L521" s="51"/>
      <c r="M521" s="51"/>
      <c r="N521" s="51"/>
    </row>
    <row r="522" spans="1:14" ht="15.75">
      <c r="A522" s="4">
        <v>1</v>
      </c>
      <c r="B522" s="5">
        <v>42825</v>
      </c>
      <c r="C522" s="6" t="s">
        <v>78</v>
      </c>
      <c r="D522" s="6" t="s">
        <v>21</v>
      </c>
      <c r="E522" s="6" t="s">
        <v>170</v>
      </c>
      <c r="F522" s="7">
        <v>225.3</v>
      </c>
      <c r="G522" s="7">
        <v>223</v>
      </c>
      <c r="H522" s="7">
        <v>226.3</v>
      </c>
      <c r="I522" s="7">
        <v>227.3</v>
      </c>
      <c r="J522" s="7">
        <v>228.3</v>
      </c>
      <c r="K522" s="7">
        <v>226.3</v>
      </c>
      <c r="L522" s="6">
        <v>4000</v>
      </c>
      <c r="M522" s="8">
        <f t="shared" ref="M522:M553" si="172">IF(D522="BUY",(K522-F522)*(L522),(F522-K522)*(L522))</f>
        <v>4000</v>
      </c>
      <c r="N522" s="9">
        <f t="shared" ref="N522:N571" si="173">M522/(L522)/F522%</f>
        <v>0.44385264092321347</v>
      </c>
    </row>
    <row r="523" spans="1:14" ht="15.75">
      <c r="A523" s="4">
        <v>2</v>
      </c>
      <c r="B523" s="5">
        <v>42825</v>
      </c>
      <c r="C523" s="6" t="s">
        <v>78</v>
      </c>
      <c r="D523" s="6" t="s">
        <v>21</v>
      </c>
      <c r="E523" s="6" t="s">
        <v>171</v>
      </c>
      <c r="F523" s="7">
        <v>527.15</v>
      </c>
      <c r="G523" s="7">
        <v>524</v>
      </c>
      <c r="H523" s="7">
        <v>529.20000000000005</v>
      </c>
      <c r="I523" s="7">
        <v>531.20000000000005</v>
      </c>
      <c r="J523" s="7">
        <v>533.20000000000005</v>
      </c>
      <c r="K523" s="7">
        <v>531</v>
      </c>
      <c r="L523" s="6">
        <v>2100</v>
      </c>
      <c r="M523" s="8">
        <f t="shared" si="172"/>
        <v>8085.0000000000473</v>
      </c>
      <c r="N523" s="9">
        <f t="shared" si="173"/>
        <v>0.73034240728445854</v>
      </c>
    </row>
    <row r="524" spans="1:14" ht="15.75">
      <c r="A524" s="4">
        <v>3</v>
      </c>
      <c r="B524" s="5">
        <v>42824</v>
      </c>
      <c r="C524" s="6" t="s">
        <v>78</v>
      </c>
      <c r="D524" s="6" t="s">
        <v>21</v>
      </c>
      <c r="E524" s="6" t="s">
        <v>172</v>
      </c>
      <c r="F524" s="7">
        <v>924</v>
      </c>
      <c r="G524" s="7">
        <v>914</v>
      </c>
      <c r="H524" s="7">
        <v>928</v>
      </c>
      <c r="I524" s="7">
        <v>933</v>
      </c>
      <c r="J524" s="7">
        <v>938</v>
      </c>
      <c r="K524" s="7">
        <v>919</v>
      </c>
      <c r="L524" s="6">
        <v>600</v>
      </c>
      <c r="M524" s="8">
        <f t="shared" si="172"/>
        <v>-3000</v>
      </c>
      <c r="N524" s="63">
        <f t="shared" si="173"/>
        <v>-0.54112554112554112</v>
      </c>
    </row>
    <row r="525" spans="1:14" ht="15.75">
      <c r="A525" s="4">
        <v>4</v>
      </c>
      <c r="B525" s="5">
        <v>42824</v>
      </c>
      <c r="C525" s="6" t="s">
        <v>78</v>
      </c>
      <c r="D525" s="6" t="s">
        <v>21</v>
      </c>
      <c r="E525" s="6" t="s">
        <v>80</v>
      </c>
      <c r="F525" s="7">
        <v>332</v>
      </c>
      <c r="G525" s="7">
        <v>329</v>
      </c>
      <c r="H525" s="7">
        <v>333.5</v>
      </c>
      <c r="I525" s="7">
        <v>335</v>
      </c>
      <c r="J525" s="7">
        <v>336.5</v>
      </c>
      <c r="K525" s="7">
        <v>336.5</v>
      </c>
      <c r="L525" s="6">
        <v>2500</v>
      </c>
      <c r="M525" s="8">
        <f t="shared" si="172"/>
        <v>11250</v>
      </c>
      <c r="N525" s="9">
        <f t="shared" si="173"/>
        <v>1.3554216867469879</v>
      </c>
    </row>
    <row r="526" spans="1:14" ht="15.75">
      <c r="A526" s="4">
        <v>5</v>
      </c>
      <c r="B526" s="5">
        <v>42824</v>
      </c>
      <c r="C526" s="6" t="s">
        <v>78</v>
      </c>
      <c r="D526" s="6" t="s">
        <v>47</v>
      </c>
      <c r="E526" s="6" t="s">
        <v>65</v>
      </c>
      <c r="F526" s="7">
        <v>251.8</v>
      </c>
      <c r="G526" s="7">
        <v>254</v>
      </c>
      <c r="H526" s="7">
        <v>250.5</v>
      </c>
      <c r="I526" s="7">
        <v>249.5</v>
      </c>
      <c r="J526" s="7">
        <v>248.5</v>
      </c>
      <c r="K526" s="7">
        <v>250.5</v>
      </c>
      <c r="L526" s="6">
        <v>3500</v>
      </c>
      <c r="M526" s="8">
        <f t="shared" si="172"/>
        <v>4550.00000000004</v>
      </c>
      <c r="N526" s="9">
        <f t="shared" si="173"/>
        <v>0.51628276409849538</v>
      </c>
    </row>
    <row r="527" spans="1:14" ht="15.75">
      <c r="A527" s="4">
        <v>6</v>
      </c>
      <c r="B527" s="5">
        <v>42823</v>
      </c>
      <c r="C527" s="6" t="s">
        <v>78</v>
      </c>
      <c r="D527" s="6" t="s">
        <v>21</v>
      </c>
      <c r="E527" s="6" t="s">
        <v>173</v>
      </c>
      <c r="F527" s="7">
        <v>21310</v>
      </c>
      <c r="G527" s="7">
        <v>21100</v>
      </c>
      <c r="H527" s="7">
        <v>21430</v>
      </c>
      <c r="I527" s="7">
        <v>21550</v>
      </c>
      <c r="J527" s="7">
        <v>21670</v>
      </c>
      <c r="K527" s="7">
        <v>21422</v>
      </c>
      <c r="L527" s="6">
        <v>40</v>
      </c>
      <c r="M527" s="8">
        <f t="shared" si="172"/>
        <v>4480</v>
      </c>
      <c r="N527" s="9">
        <f t="shared" si="173"/>
        <v>0.52557484748944161</v>
      </c>
    </row>
    <row r="528" spans="1:14" ht="15.75">
      <c r="A528" s="4">
        <v>7</v>
      </c>
      <c r="B528" s="5">
        <v>42823</v>
      </c>
      <c r="C528" s="6" t="s">
        <v>78</v>
      </c>
      <c r="D528" s="6" t="s">
        <v>47</v>
      </c>
      <c r="E528" s="6" t="s">
        <v>174</v>
      </c>
      <c r="F528" s="7">
        <v>187.2</v>
      </c>
      <c r="G528" s="7">
        <v>189</v>
      </c>
      <c r="H528" s="7">
        <v>186</v>
      </c>
      <c r="I528" s="7">
        <v>185</v>
      </c>
      <c r="J528" s="7">
        <v>184</v>
      </c>
      <c r="K528" s="7">
        <v>187</v>
      </c>
      <c r="L528" s="6">
        <v>3750</v>
      </c>
      <c r="M528" s="8">
        <f t="shared" si="172"/>
        <v>749.99999999995737</v>
      </c>
      <c r="N528" s="9">
        <f t="shared" si="173"/>
        <v>0.10683760683760077</v>
      </c>
    </row>
    <row r="529" spans="1:14" ht="15.75">
      <c r="A529" s="4">
        <v>8</v>
      </c>
      <c r="B529" s="5">
        <v>42823</v>
      </c>
      <c r="C529" s="6" t="s">
        <v>78</v>
      </c>
      <c r="D529" s="6" t="s">
        <v>21</v>
      </c>
      <c r="E529" s="6" t="s">
        <v>52</v>
      </c>
      <c r="F529" s="7">
        <v>286.2</v>
      </c>
      <c r="G529" s="7">
        <v>285.2</v>
      </c>
      <c r="H529" s="7">
        <v>287.2</v>
      </c>
      <c r="I529" s="7">
        <v>288.2</v>
      </c>
      <c r="J529" s="7">
        <v>289.2</v>
      </c>
      <c r="K529" s="7">
        <v>289.2</v>
      </c>
      <c r="L529" s="6">
        <v>3000</v>
      </c>
      <c r="M529" s="8">
        <f t="shared" si="172"/>
        <v>9000</v>
      </c>
      <c r="N529" s="9">
        <f t="shared" si="173"/>
        <v>1.0482180293501049</v>
      </c>
    </row>
    <row r="530" spans="1:14" ht="15.75">
      <c r="A530" s="4">
        <v>9</v>
      </c>
      <c r="B530" s="5">
        <v>42823</v>
      </c>
      <c r="C530" s="6" t="s">
        <v>78</v>
      </c>
      <c r="D530" s="6" t="s">
        <v>21</v>
      </c>
      <c r="E530" s="6" t="s">
        <v>131</v>
      </c>
      <c r="F530" s="7">
        <v>327.75</v>
      </c>
      <c r="G530" s="7">
        <v>323.5</v>
      </c>
      <c r="H530" s="7">
        <v>329</v>
      </c>
      <c r="I530" s="7">
        <v>331</v>
      </c>
      <c r="J530" s="7">
        <v>333</v>
      </c>
      <c r="K530" s="7">
        <v>333</v>
      </c>
      <c r="L530" s="6">
        <v>1600</v>
      </c>
      <c r="M530" s="8">
        <f t="shared" si="172"/>
        <v>8400</v>
      </c>
      <c r="N530" s="9">
        <f t="shared" si="173"/>
        <v>1.6018306636155608</v>
      </c>
    </row>
    <row r="531" spans="1:14" ht="15.75">
      <c r="A531" s="4">
        <v>10</v>
      </c>
      <c r="B531" s="5">
        <v>42822</v>
      </c>
      <c r="C531" s="6" t="s">
        <v>78</v>
      </c>
      <c r="D531" s="6" t="s">
        <v>21</v>
      </c>
      <c r="E531" s="6" t="s">
        <v>96</v>
      </c>
      <c r="F531" s="7">
        <v>367</v>
      </c>
      <c r="G531" s="7">
        <v>365</v>
      </c>
      <c r="H531" s="7">
        <v>368</v>
      </c>
      <c r="I531" s="7">
        <v>369</v>
      </c>
      <c r="J531" s="7">
        <v>370</v>
      </c>
      <c r="K531" s="7">
        <v>369</v>
      </c>
      <c r="L531" s="6">
        <v>3000</v>
      </c>
      <c r="M531" s="8">
        <f t="shared" si="172"/>
        <v>6000</v>
      </c>
      <c r="N531" s="9">
        <f t="shared" si="173"/>
        <v>0.54495912806539515</v>
      </c>
    </row>
    <row r="532" spans="1:14" ht="15.75">
      <c r="A532" s="4">
        <v>11</v>
      </c>
      <c r="B532" s="5">
        <v>42822</v>
      </c>
      <c r="C532" s="6" t="s">
        <v>78</v>
      </c>
      <c r="D532" s="6" t="s">
        <v>21</v>
      </c>
      <c r="E532" s="6" t="s">
        <v>175</v>
      </c>
      <c r="F532" s="7">
        <v>1491.3</v>
      </c>
      <c r="G532" s="7">
        <v>1467</v>
      </c>
      <c r="H532" s="7">
        <v>1498</v>
      </c>
      <c r="I532" s="7">
        <v>1505</v>
      </c>
      <c r="J532" s="7">
        <v>1515</v>
      </c>
      <c r="K532" s="7">
        <v>1505</v>
      </c>
      <c r="L532" s="6">
        <v>500</v>
      </c>
      <c r="M532" s="8">
        <f t="shared" si="172"/>
        <v>6850.0000000000227</v>
      </c>
      <c r="N532" s="9">
        <f t="shared" si="173"/>
        <v>0.91866157044189933</v>
      </c>
    </row>
    <row r="533" spans="1:14" ht="15.75">
      <c r="A533" s="4">
        <v>12</v>
      </c>
      <c r="B533" s="5">
        <v>42822</v>
      </c>
      <c r="C533" s="6" t="s">
        <v>78</v>
      </c>
      <c r="D533" s="6" t="s">
        <v>47</v>
      </c>
      <c r="E533" s="6" t="s">
        <v>176</v>
      </c>
      <c r="F533" s="7">
        <v>465</v>
      </c>
      <c r="G533" s="7">
        <v>470</v>
      </c>
      <c r="H533" s="7">
        <v>462</v>
      </c>
      <c r="I533" s="7">
        <v>459</v>
      </c>
      <c r="J533" s="7">
        <v>456</v>
      </c>
      <c r="K533" s="7">
        <v>456</v>
      </c>
      <c r="L533" s="6">
        <v>1100</v>
      </c>
      <c r="M533" s="8">
        <f t="shared" si="172"/>
        <v>9900</v>
      </c>
      <c r="N533" s="9">
        <f t="shared" si="173"/>
        <v>1.9354838709677418</v>
      </c>
    </row>
    <row r="534" spans="1:14" ht="15.75">
      <c r="A534" s="4">
        <v>13</v>
      </c>
      <c r="B534" s="5">
        <v>42822</v>
      </c>
      <c r="C534" s="6" t="s">
        <v>78</v>
      </c>
      <c r="D534" s="6" t="s">
        <v>21</v>
      </c>
      <c r="E534" s="6" t="s">
        <v>177</v>
      </c>
      <c r="F534" s="7">
        <v>174</v>
      </c>
      <c r="G534" s="7">
        <v>172.5</v>
      </c>
      <c r="H534" s="7">
        <v>175</v>
      </c>
      <c r="I534" s="7">
        <v>176</v>
      </c>
      <c r="J534" s="7">
        <v>177</v>
      </c>
      <c r="K534" s="7">
        <v>173.65</v>
      </c>
      <c r="L534" s="6">
        <v>3500</v>
      </c>
      <c r="M534" s="8">
        <f t="shared" si="172"/>
        <v>-1224.99999999998</v>
      </c>
      <c r="N534" s="63">
        <f t="shared" si="173"/>
        <v>-0.20114942528735302</v>
      </c>
    </row>
    <row r="535" spans="1:14" ht="15.75">
      <c r="A535" s="4">
        <v>14</v>
      </c>
      <c r="B535" s="5">
        <v>42821</v>
      </c>
      <c r="C535" s="6" t="s">
        <v>78</v>
      </c>
      <c r="D535" s="6" t="s">
        <v>21</v>
      </c>
      <c r="E535" s="6" t="s">
        <v>52</v>
      </c>
      <c r="F535" s="7">
        <v>281</v>
      </c>
      <c r="G535" s="7">
        <v>279</v>
      </c>
      <c r="H535" s="7">
        <v>282</v>
      </c>
      <c r="I535" s="7">
        <v>283</v>
      </c>
      <c r="J535" s="7">
        <v>284</v>
      </c>
      <c r="K535" s="7">
        <v>282</v>
      </c>
      <c r="L535" s="6">
        <v>3000</v>
      </c>
      <c r="M535" s="8">
        <f t="shared" si="172"/>
        <v>3000</v>
      </c>
      <c r="N535" s="9">
        <f t="shared" si="173"/>
        <v>0.35587188612099646</v>
      </c>
    </row>
    <row r="536" spans="1:14" ht="15.75">
      <c r="A536" s="4">
        <v>15</v>
      </c>
      <c r="B536" s="5">
        <v>42821</v>
      </c>
      <c r="C536" s="6" t="s">
        <v>78</v>
      </c>
      <c r="D536" s="6" t="s">
        <v>21</v>
      </c>
      <c r="E536" s="6" t="s">
        <v>178</v>
      </c>
      <c r="F536" s="7">
        <v>404</v>
      </c>
      <c r="G536" s="7">
        <v>400</v>
      </c>
      <c r="H536" s="7">
        <v>406</v>
      </c>
      <c r="I536" s="7">
        <v>408</v>
      </c>
      <c r="J536" s="7">
        <v>410</v>
      </c>
      <c r="K536" s="7">
        <v>406</v>
      </c>
      <c r="L536" s="6">
        <v>1500</v>
      </c>
      <c r="M536" s="8">
        <f t="shared" si="172"/>
        <v>3000</v>
      </c>
      <c r="N536" s="9">
        <f t="shared" si="173"/>
        <v>0.49504950495049505</v>
      </c>
    </row>
    <row r="537" spans="1:14" ht="15.75">
      <c r="A537" s="4">
        <v>16</v>
      </c>
      <c r="B537" s="5">
        <v>42818</v>
      </c>
      <c r="C537" s="6" t="s">
        <v>78</v>
      </c>
      <c r="D537" s="6" t="s">
        <v>21</v>
      </c>
      <c r="E537" s="6" t="s">
        <v>179</v>
      </c>
      <c r="F537" s="7">
        <v>452.5</v>
      </c>
      <c r="G537" s="7">
        <v>449</v>
      </c>
      <c r="H537" s="7">
        <v>454.5</v>
      </c>
      <c r="I537" s="7">
        <v>456.5</v>
      </c>
      <c r="J537" s="7">
        <v>458.5</v>
      </c>
      <c r="K537" s="7">
        <v>456.5</v>
      </c>
      <c r="L537" s="6">
        <v>1600</v>
      </c>
      <c r="M537" s="8">
        <f t="shared" si="172"/>
        <v>6400</v>
      </c>
      <c r="N537" s="9">
        <f t="shared" si="173"/>
        <v>0.88397790055248615</v>
      </c>
    </row>
    <row r="538" spans="1:14" ht="15.75">
      <c r="A538" s="4">
        <v>17</v>
      </c>
      <c r="B538" s="5">
        <v>42818</v>
      </c>
      <c r="C538" s="6" t="s">
        <v>78</v>
      </c>
      <c r="D538" s="6" t="s">
        <v>21</v>
      </c>
      <c r="E538" s="6" t="s">
        <v>53</v>
      </c>
      <c r="F538" s="7">
        <v>139</v>
      </c>
      <c r="G538" s="7">
        <v>137.5</v>
      </c>
      <c r="H538" s="7">
        <v>140</v>
      </c>
      <c r="I538" s="7">
        <v>141</v>
      </c>
      <c r="J538" s="7">
        <v>142</v>
      </c>
      <c r="K538" s="7">
        <v>142</v>
      </c>
      <c r="L538" s="6">
        <v>7000</v>
      </c>
      <c r="M538" s="8">
        <f t="shared" si="172"/>
        <v>21000</v>
      </c>
      <c r="N538" s="9">
        <f t="shared" si="173"/>
        <v>2.1582733812949644</v>
      </c>
    </row>
    <row r="539" spans="1:14" ht="15.75">
      <c r="A539" s="4">
        <v>18</v>
      </c>
      <c r="B539" s="5">
        <v>42818</v>
      </c>
      <c r="C539" s="6" t="s">
        <v>78</v>
      </c>
      <c r="D539" s="6" t="s">
        <v>21</v>
      </c>
      <c r="E539" s="6" t="s">
        <v>180</v>
      </c>
      <c r="F539" s="7">
        <v>202</v>
      </c>
      <c r="G539" s="7">
        <v>200</v>
      </c>
      <c r="H539" s="7">
        <v>203</v>
      </c>
      <c r="I539" s="7">
        <v>204</v>
      </c>
      <c r="J539" s="7">
        <v>205</v>
      </c>
      <c r="K539" s="7">
        <v>205</v>
      </c>
      <c r="L539" s="6">
        <v>3500</v>
      </c>
      <c r="M539" s="8">
        <f t="shared" si="172"/>
        <v>10500</v>
      </c>
      <c r="N539" s="9">
        <f t="shared" si="173"/>
        <v>1.4851485148514851</v>
      </c>
    </row>
    <row r="540" spans="1:14" ht="15.75">
      <c r="A540" s="4">
        <v>19</v>
      </c>
      <c r="B540" s="5">
        <v>42817</v>
      </c>
      <c r="C540" s="6" t="s">
        <v>78</v>
      </c>
      <c r="D540" s="6" t="s">
        <v>21</v>
      </c>
      <c r="E540" s="6" t="s">
        <v>181</v>
      </c>
      <c r="F540" s="7">
        <v>1095</v>
      </c>
      <c r="G540" s="7">
        <v>1085</v>
      </c>
      <c r="H540" s="7">
        <v>1100</v>
      </c>
      <c r="I540" s="7">
        <v>1105</v>
      </c>
      <c r="J540" s="7">
        <v>1110</v>
      </c>
      <c r="K540" s="7">
        <v>1092</v>
      </c>
      <c r="L540" s="6">
        <v>750</v>
      </c>
      <c r="M540" s="8">
        <f t="shared" si="172"/>
        <v>-2250</v>
      </c>
      <c r="N540" s="63">
        <f t="shared" si="173"/>
        <v>-0.27397260273972607</v>
      </c>
    </row>
    <row r="541" spans="1:14" ht="15.75">
      <c r="A541" s="4">
        <v>20</v>
      </c>
      <c r="B541" s="5">
        <v>42817</v>
      </c>
      <c r="C541" s="6" t="s">
        <v>78</v>
      </c>
      <c r="D541" s="6" t="s">
        <v>47</v>
      </c>
      <c r="E541" s="6" t="s">
        <v>177</v>
      </c>
      <c r="F541" s="7">
        <v>161</v>
      </c>
      <c r="G541" s="7">
        <v>163</v>
      </c>
      <c r="H541" s="7">
        <v>160</v>
      </c>
      <c r="I541" s="7">
        <v>159</v>
      </c>
      <c r="J541" s="7">
        <v>158</v>
      </c>
      <c r="K541" s="7">
        <v>163</v>
      </c>
      <c r="L541" s="6">
        <v>3500</v>
      </c>
      <c r="M541" s="8">
        <f t="shared" si="172"/>
        <v>-7000</v>
      </c>
      <c r="N541" s="63">
        <f t="shared" si="173"/>
        <v>-1.2422360248447204</v>
      </c>
    </row>
    <row r="542" spans="1:14" ht="15.75">
      <c r="A542" s="4">
        <v>21</v>
      </c>
      <c r="B542" s="5">
        <v>42817</v>
      </c>
      <c r="C542" s="6" t="s">
        <v>78</v>
      </c>
      <c r="D542" s="6" t="s">
        <v>21</v>
      </c>
      <c r="E542" s="6" t="s">
        <v>182</v>
      </c>
      <c r="F542" s="7">
        <v>576</v>
      </c>
      <c r="G542" s="7">
        <v>570</v>
      </c>
      <c r="H542" s="7">
        <v>579</v>
      </c>
      <c r="I542" s="7">
        <v>583</v>
      </c>
      <c r="J542" s="7">
        <v>586</v>
      </c>
      <c r="K542" s="7">
        <v>579</v>
      </c>
      <c r="L542" s="6">
        <v>1300</v>
      </c>
      <c r="M542" s="8">
        <f t="shared" si="172"/>
        <v>3900</v>
      </c>
      <c r="N542" s="9">
        <f t="shared" si="173"/>
        <v>0.52083333333333337</v>
      </c>
    </row>
    <row r="543" spans="1:14" ht="15.75">
      <c r="A543" s="4">
        <v>22</v>
      </c>
      <c r="B543" s="5">
        <v>42816</v>
      </c>
      <c r="C543" s="6" t="s">
        <v>78</v>
      </c>
      <c r="D543" s="6" t="s">
        <v>21</v>
      </c>
      <c r="E543" s="6" t="s">
        <v>183</v>
      </c>
      <c r="F543" s="7">
        <v>285.3</v>
      </c>
      <c r="G543" s="7">
        <v>282.3</v>
      </c>
      <c r="H543" s="7">
        <v>287.3</v>
      </c>
      <c r="I543" s="7">
        <v>289.3</v>
      </c>
      <c r="J543" s="7">
        <v>291.3</v>
      </c>
      <c r="K543" s="7">
        <v>283</v>
      </c>
      <c r="L543" s="6">
        <v>2500</v>
      </c>
      <c r="M543" s="8">
        <f t="shared" si="172"/>
        <v>-5750.0000000000282</v>
      </c>
      <c r="N543" s="63">
        <f t="shared" si="173"/>
        <v>-0.80616894497021074</v>
      </c>
    </row>
    <row r="544" spans="1:14" ht="15.75">
      <c r="A544" s="4">
        <v>23</v>
      </c>
      <c r="B544" s="5">
        <v>42816</v>
      </c>
      <c r="C544" s="6" t="s">
        <v>78</v>
      </c>
      <c r="D544" s="6" t="s">
        <v>47</v>
      </c>
      <c r="E544" s="6" t="s">
        <v>120</v>
      </c>
      <c r="F544" s="7">
        <v>267.5</v>
      </c>
      <c r="G544" s="7">
        <v>270.5</v>
      </c>
      <c r="H544" s="7">
        <v>265.5</v>
      </c>
      <c r="I544" s="7">
        <v>263.5</v>
      </c>
      <c r="J544" s="7">
        <v>261.5</v>
      </c>
      <c r="K544" s="7">
        <v>265.5</v>
      </c>
      <c r="L544" s="6">
        <v>2500</v>
      </c>
      <c r="M544" s="8">
        <f t="shared" si="172"/>
        <v>5000</v>
      </c>
      <c r="N544" s="9">
        <f t="shared" si="173"/>
        <v>0.74766355140186924</v>
      </c>
    </row>
    <row r="545" spans="1:14" ht="15.75">
      <c r="A545" s="4">
        <v>24</v>
      </c>
      <c r="B545" s="5">
        <v>42816</v>
      </c>
      <c r="C545" s="6" t="s">
        <v>78</v>
      </c>
      <c r="D545" s="6" t="s">
        <v>47</v>
      </c>
      <c r="E545" s="6" t="s">
        <v>53</v>
      </c>
      <c r="F545" s="7">
        <v>139</v>
      </c>
      <c r="G545" s="7">
        <v>140</v>
      </c>
      <c r="H545" s="7">
        <v>138.5</v>
      </c>
      <c r="I545" s="7">
        <v>138</v>
      </c>
      <c r="J545" s="7">
        <v>137.5</v>
      </c>
      <c r="K545" s="7">
        <v>137.5</v>
      </c>
      <c r="L545" s="6">
        <v>7000</v>
      </c>
      <c r="M545" s="8">
        <f t="shared" si="172"/>
        <v>10500</v>
      </c>
      <c r="N545" s="9">
        <f t="shared" si="173"/>
        <v>1.0791366906474822</v>
      </c>
    </row>
    <row r="546" spans="1:14" ht="15.75">
      <c r="A546" s="4">
        <v>25</v>
      </c>
      <c r="B546" s="5">
        <v>42816</v>
      </c>
      <c r="C546" s="6" t="s">
        <v>78</v>
      </c>
      <c r="D546" s="6" t="s">
        <v>21</v>
      </c>
      <c r="E546" s="6" t="s">
        <v>180</v>
      </c>
      <c r="F546" s="7">
        <v>197.3</v>
      </c>
      <c r="G546" s="7">
        <v>195.3</v>
      </c>
      <c r="H546" s="7">
        <v>198.3</v>
      </c>
      <c r="I546" s="7">
        <v>199.3</v>
      </c>
      <c r="J546" s="7">
        <v>200.3</v>
      </c>
      <c r="K546" s="7">
        <v>200.3</v>
      </c>
      <c r="L546" s="6">
        <v>3500</v>
      </c>
      <c r="M546" s="8">
        <f t="shared" si="172"/>
        <v>10500</v>
      </c>
      <c r="N546" s="9">
        <f t="shared" si="173"/>
        <v>1.5205271160669032</v>
      </c>
    </row>
    <row r="547" spans="1:14" ht="15.75">
      <c r="A547" s="4">
        <v>26</v>
      </c>
      <c r="B547" s="5">
        <v>42815</v>
      </c>
      <c r="C547" s="6" t="s">
        <v>78</v>
      </c>
      <c r="D547" s="6" t="s">
        <v>47</v>
      </c>
      <c r="E547" s="6" t="s">
        <v>184</v>
      </c>
      <c r="F547" s="7">
        <v>942.3</v>
      </c>
      <c r="G547" s="7">
        <v>950</v>
      </c>
      <c r="H547" s="7">
        <v>938.3</v>
      </c>
      <c r="I547" s="7">
        <v>934.3</v>
      </c>
      <c r="J547" s="7">
        <v>930.3</v>
      </c>
      <c r="K547" s="7">
        <v>930.3</v>
      </c>
      <c r="L547" s="6">
        <v>800</v>
      </c>
      <c r="M547" s="8">
        <f t="shared" si="172"/>
        <v>9600</v>
      </c>
      <c r="N547" s="9">
        <f t="shared" si="173"/>
        <v>1.2734797835084368</v>
      </c>
    </row>
    <row r="548" spans="1:14" ht="15.75">
      <c r="A548" s="4">
        <v>27</v>
      </c>
      <c r="B548" s="5">
        <v>42815</v>
      </c>
      <c r="C548" s="6" t="s">
        <v>78</v>
      </c>
      <c r="D548" s="6" t="s">
        <v>47</v>
      </c>
      <c r="E548" s="6" t="s">
        <v>185</v>
      </c>
      <c r="F548" s="7">
        <v>1286.5</v>
      </c>
      <c r="G548" s="7">
        <v>1299</v>
      </c>
      <c r="H548" s="7">
        <v>1280.5</v>
      </c>
      <c r="I548" s="7">
        <v>1274.5</v>
      </c>
      <c r="J548" s="7">
        <v>1268.5</v>
      </c>
      <c r="K548" s="7">
        <v>1274.5</v>
      </c>
      <c r="L548" s="6">
        <v>500</v>
      </c>
      <c r="M548" s="8">
        <f t="shared" si="172"/>
        <v>6000</v>
      </c>
      <c r="N548" s="9">
        <f t="shared" si="173"/>
        <v>0.93276331130975509</v>
      </c>
    </row>
    <row r="549" spans="1:14" ht="15.75">
      <c r="A549" s="4">
        <v>28</v>
      </c>
      <c r="B549" s="5">
        <v>42815</v>
      </c>
      <c r="C549" s="6" t="s">
        <v>78</v>
      </c>
      <c r="D549" s="6" t="s">
        <v>47</v>
      </c>
      <c r="E549" s="6" t="s">
        <v>57</v>
      </c>
      <c r="F549" s="7">
        <v>493.65</v>
      </c>
      <c r="G549" s="7">
        <v>499</v>
      </c>
      <c r="H549" s="7">
        <v>490.5</v>
      </c>
      <c r="I549" s="7">
        <v>487.5</v>
      </c>
      <c r="J549" s="7">
        <v>484.5</v>
      </c>
      <c r="K549" s="7">
        <v>487.5</v>
      </c>
      <c r="L549" s="6">
        <v>1200</v>
      </c>
      <c r="M549" s="8">
        <f t="shared" si="172"/>
        <v>7379.9999999999727</v>
      </c>
      <c r="N549" s="9">
        <f t="shared" si="173"/>
        <v>1.2458219386204756</v>
      </c>
    </row>
    <row r="550" spans="1:14" ht="15.75">
      <c r="A550" s="4">
        <v>29</v>
      </c>
      <c r="B550" s="5">
        <v>42814</v>
      </c>
      <c r="C550" s="6" t="s">
        <v>78</v>
      </c>
      <c r="D550" s="6" t="s">
        <v>21</v>
      </c>
      <c r="E550" s="6" t="s">
        <v>100</v>
      </c>
      <c r="F550" s="7">
        <v>132.5</v>
      </c>
      <c r="G550" s="7">
        <v>131.5</v>
      </c>
      <c r="H550" s="7">
        <v>133</v>
      </c>
      <c r="I550" s="7">
        <v>133.5</v>
      </c>
      <c r="J550" s="7">
        <v>134</v>
      </c>
      <c r="K550" s="7">
        <v>134</v>
      </c>
      <c r="L550" s="6">
        <v>6000</v>
      </c>
      <c r="M550" s="8">
        <f t="shared" si="172"/>
        <v>9000</v>
      </c>
      <c r="N550" s="9">
        <f t="shared" si="173"/>
        <v>1.1320754716981132</v>
      </c>
    </row>
    <row r="551" spans="1:14" ht="15.75">
      <c r="A551" s="4">
        <v>30</v>
      </c>
      <c r="B551" s="5">
        <v>42814</v>
      </c>
      <c r="C551" s="6" t="s">
        <v>78</v>
      </c>
      <c r="D551" s="6" t="s">
        <v>21</v>
      </c>
      <c r="E551" s="6" t="s">
        <v>186</v>
      </c>
      <c r="F551" s="7">
        <v>544</v>
      </c>
      <c r="G551" s="7">
        <v>540</v>
      </c>
      <c r="H551" s="7">
        <v>546</v>
      </c>
      <c r="I551" s="7">
        <v>548</v>
      </c>
      <c r="J551" s="7">
        <v>550</v>
      </c>
      <c r="K551" s="7">
        <v>550</v>
      </c>
      <c r="L551" s="6">
        <v>1500</v>
      </c>
      <c r="M551" s="8">
        <f t="shared" si="172"/>
        <v>9000</v>
      </c>
      <c r="N551" s="9">
        <f t="shared" si="173"/>
        <v>1.1029411764705881</v>
      </c>
    </row>
    <row r="552" spans="1:14" ht="15.75">
      <c r="A552" s="4">
        <v>31</v>
      </c>
      <c r="B552" s="5">
        <v>42814</v>
      </c>
      <c r="C552" s="6" t="s">
        <v>78</v>
      </c>
      <c r="D552" s="6" t="s">
        <v>47</v>
      </c>
      <c r="E552" s="6" t="s">
        <v>57</v>
      </c>
      <c r="F552" s="7">
        <v>509</v>
      </c>
      <c r="G552" s="7">
        <v>513</v>
      </c>
      <c r="H552" s="7">
        <v>506</v>
      </c>
      <c r="I552" s="7">
        <v>503</v>
      </c>
      <c r="J552" s="7">
        <v>500</v>
      </c>
      <c r="K552" s="7">
        <v>503</v>
      </c>
      <c r="L552" s="6">
        <v>1200</v>
      </c>
      <c r="M552" s="8">
        <f t="shared" si="172"/>
        <v>7200</v>
      </c>
      <c r="N552" s="9">
        <f t="shared" si="173"/>
        <v>1.1787819253438114</v>
      </c>
    </row>
    <row r="553" spans="1:14" ht="15.75">
      <c r="A553" s="4">
        <v>32</v>
      </c>
      <c r="B553" s="5">
        <v>42814</v>
      </c>
      <c r="C553" s="6" t="s">
        <v>78</v>
      </c>
      <c r="D553" s="6" t="s">
        <v>47</v>
      </c>
      <c r="E553" s="6" t="s">
        <v>187</v>
      </c>
      <c r="F553" s="7">
        <v>341</v>
      </c>
      <c r="G553" s="7">
        <v>345</v>
      </c>
      <c r="H553" s="7">
        <v>339</v>
      </c>
      <c r="I553" s="7">
        <v>337</v>
      </c>
      <c r="J553" s="7">
        <v>335</v>
      </c>
      <c r="K553" s="7">
        <v>345</v>
      </c>
      <c r="L553" s="6">
        <v>1700</v>
      </c>
      <c r="M553" s="8">
        <f t="shared" si="172"/>
        <v>-6800</v>
      </c>
      <c r="N553" s="63">
        <f t="shared" si="173"/>
        <v>-1.1730205278592374</v>
      </c>
    </row>
    <row r="554" spans="1:14" ht="15.75">
      <c r="A554" s="4">
        <v>33</v>
      </c>
      <c r="B554" s="5">
        <v>42811</v>
      </c>
      <c r="C554" s="6" t="s">
        <v>78</v>
      </c>
      <c r="D554" s="6" t="s">
        <v>21</v>
      </c>
      <c r="E554" s="6" t="s">
        <v>188</v>
      </c>
      <c r="F554" s="7">
        <v>1480</v>
      </c>
      <c r="G554" s="7">
        <v>1466</v>
      </c>
      <c r="H554" s="7">
        <v>1487</v>
      </c>
      <c r="I554" s="7">
        <v>1494</v>
      </c>
      <c r="J554" s="7">
        <v>1500</v>
      </c>
      <c r="K554" s="7">
        <v>1500</v>
      </c>
      <c r="L554" s="6">
        <v>400</v>
      </c>
      <c r="M554" s="8">
        <f t="shared" ref="M554:M585" si="174">IF(D554="BUY",(K554-F554)*(L554),(F554-K554)*(L554))</f>
        <v>8000</v>
      </c>
      <c r="N554" s="9">
        <f t="shared" si="173"/>
        <v>1.3513513513513513</v>
      </c>
    </row>
    <row r="555" spans="1:14" ht="15.75">
      <c r="A555" s="4">
        <v>34</v>
      </c>
      <c r="B555" s="5">
        <v>42811</v>
      </c>
      <c r="C555" s="6" t="s">
        <v>78</v>
      </c>
      <c r="D555" s="6" t="s">
        <v>21</v>
      </c>
      <c r="E555" s="6" t="s">
        <v>189</v>
      </c>
      <c r="F555" s="7">
        <v>105</v>
      </c>
      <c r="G555" s="7">
        <v>104</v>
      </c>
      <c r="H555" s="7">
        <v>105.5</v>
      </c>
      <c r="I555" s="7">
        <v>106</v>
      </c>
      <c r="J555" s="7">
        <v>106.5</v>
      </c>
      <c r="K555" s="7">
        <v>105.5</v>
      </c>
      <c r="L555" s="6">
        <v>8000</v>
      </c>
      <c r="M555" s="8">
        <f t="shared" si="174"/>
        <v>4000</v>
      </c>
      <c r="N555" s="9">
        <f t="shared" si="173"/>
        <v>0.47619047619047616</v>
      </c>
    </row>
    <row r="556" spans="1:14" ht="15.75">
      <c r="A556" s="4">
        <v>35</v>
      </c>
      <c r="B556" s="5">
        <v>42811</v>
      </c>
      <c r="C556" s="6" t="s">
        <v>78</v>
      </c>
      <c r="D556" s="6" t="s">
        <v>21</v>
      </c>
      <c r="E556" s="6" t="s">
        <v>164</v>
      </c>
      <c r="F556" s="7">
        <v>310</v>
      </c>
      <c r="G556" s="7">
        <v>307</v>
      </c>
      <c r="H556" s="7">
        <v>311.5</v>
      </c>
      <c r="I556" s="7">
        <v>313</v>
      </c>
      <c r="J556" s="7">
        <v>314.5</v>
      </c>
      <c r="K556" s="7">
        <v>314.5</v>
      </c>
      <c r="L556" s="6">
        <v>2500</v>
      </c>
      <c r="M556" s="8">
        <f t="shared" si="174"/>
        <v>11250</v>
      </c>
      <c r="N556" s="9">
        <f t="shared" si="173"/>
        <v>1.4516129032258065</v>
      </c>
    </row>
    <row r="557" spans="1:14" ht="15.75">
      <c r="A557" s="4">
        <v>36</v>
      </c>
      <c r="B557" s="5">
        <v>42810</v>
      </c>
      <c r="C557" s="6" t="s">
        <v>78</v>
      </c>
      <c r="D557" s="6" t="s">
        <v>21</v>
      </c>
      <c r="E557" s="6" t="s">
        <v>94</v>
      </c>
      <c r="F557" s="7">
        <v>765</v>
      </c>
      <c r="G557" s="7">
        <v>763</v>
      </c>
      <c r="H557" s="7">
        <v>766</v>
      </c>
      <c r="I557" s="7">
        <v>767</v>
      </c>
      <c r="J557" s="7">
        <v>768</v>
      </c>
      <c r="K557" s="7">
        <v>766</v>
      </c>
      <c r="L557" s="6">
        <v>2000</v>
      </c>
      <c r="M557" s="8">
        <f t="shared" si="174"/>
        <v>2000</v>
      </c>
      <c r="N557" s="9">
        <f t="shared" si="173"/>
        <v>0.13071895424836602</v>
      </c>
    </row>
    <row r="558" spans="1:14" ht="15.75">
      <c r="A558" s="4">
        <v>37</v>
      </c>
      <c r="B558" s="5">
        <v>42810</v>
      </c>
      <c r="C558" s="6" t="s">
        <v>78</v>
      </c>
      <c r="D558" s="6" t="s">
        <v>21</v>
      </c>
      <c r="E558" s="6" t="s">
        <v>186</v>
      </c>
      <c r="F558" s="7">
        <v>533</v>
      </c>
      <c r="G558" s="7">
        <v>530</v>
      </c>
      <c r="H558" s="7">
        <v>535</v>
      </c>
      <c r="I558" s="7">
        <v>537</v>
      </c>
      <c r="J558" s="7">
        <v>539</v>
      </c>
      <c r="K558" s="7">
        <v>539</v>
      </c>
      <c r="L558" s="6">
        <v>1500</v>
      </c>
      <c r="M558" s="8">
        <f t="shared" si="174"/>
        <v>9000</v>
      </c>
      <c r="N558" s="9">
        <f t="shared" si="173"/>
        <v>1.125703564727955</v>
      </c>
    </row>
    <row r="559" spans="1:14" ht="15.75">
      <c r="A559" s="4">
        <v>38</v>
      </c>
      <c r="B559" s="5">
        <v>42810</v>
      </c>
      <c r="C559" s="6" t="s">
        <v>78</v>
      </c>
      <c r="D559" s="6" t="s">
        <v>21</v>
      </c>
      <c r="E559" s="6" t="s">
        <v>126</v>
      </c>
      <c r="F559" s="7">
        <v>494</v>
      </c>
      <c r="G559" s="7">
        <v>488</v>
      </c>
      <c r="H559" s="7">
        <v>497</v>
      </c>
      <c r="I559" s="7">
        <v>500</v>
      </c>
      <c r="J559" s="7">
        <v>503</v>
      </c>
      <c r="K559" s="7">
        <v>500</v>
      </c>
      <c r="L559" s="6">
        <v>2000</v>
      </c>
      <c r="M559" s="8">
        <f t="shared" si="174"/>
        <v>12000</v>
      </c>
      <c r="N559" s="9">
        <f t="shared" si="173"/>
        <v>1.214574898785425</v>
      </c>
    </row>
    <row r="560" spans="1:14" ht="15.75">
      <c r="A560" s="4">
        <v>39</v>
      </c>
      <c r="B560" s="5">
        <v>42809</v>
      </c>
      <c r="C560" s="6" t="s">
        <v>20</v>
      </c>
      <c r="D560" s="6" t="s">
        <v>21</v>
      </c>
      <c r="E560" s="6" t="s">
        <v>190</v>
      </c>
      <c r="F560" s="7">
        <v>192</v>
      </c>
      <c r="G560" s="7">
        <v>190.5</v>
      </c>
      <c r="H560" s="7">
        <v>192.8</v>
      </c>
      <c r="I560" s="7">
        <v>193.6</v>
      </c>
      <c r="J560" s="7">
        <v>194.4</v>
      </c>
      <c r="K560" s="7">
        <v>194.4</v>
      </c>
      <c r="L560" s="6">
        <v>3000</v>
      </c>
      <c r="M560" s="8">
        <f t="shared" si="174"/>
        <v>7200.0000000000173</v>
      </c>
      <c r="N560" s="9">
        <f t="shared" si="173"/>
        <v>1.2500000000000031</v>
      </c>
    </row>
    <row r="561" spans="1:14" ht="15.75">
      <c r="A561" s="4">
        <v>40</v>
      </c>
      <c r="B561" s="5">
        <v>42809</v>
      </c>
      <c r="C561" s="6" t="s">
        <v>20</v>
      </c>
      <c r="D561" s="6" t="s">
        <v>21</v>
      </c>
      <c r="E561" s="6" t="s">
        <v>191</v>
      </c>
      <c r="F561" s="7">
        <v>192</v>
      </c>
      <c r="G561" s="7">
        <v>190.5</v>
      </c>
      <c r="H561" s="7">
        <v>192.8</v>
      </c>
      <c r="I561" s="7">
        <v>193.6</v>
      </c>
      <c r="J561" s="7">
        <v>194.4</v>
      </c>
      <c r="K561" s="7">
        <v>194.4</v>
      </c>
      <c r="L561" s="6">
        <v>2500</v>
      </c>
      <c r="M561" s="8">
        <f t="shared" si="174"/>
        <v>6000.0000000000146</v>
      </c>
      <c r="N561" s="9">
        <f t="shared" si="173"/>
        <v>1.2500000000000031</v>
      </c>
    </row>
    <row r="562" spans="1:14" ht="15.75">
      <c r="A562" s="4">
        <v>41</v>
      </c>
      <c r="B562" s="5">
        <v>42809</v>
      </c>
      <c r="C562" s="6" t="s">
        <v>20</v>
      </c>
      <c r="D562" s="6" t="s">
        <v>21</v>
      </c>
      <c r="E562" s="6" t="s">
        <v>54</v>
      </c>
      <c r="F562" s="7">
        <v>192</v>
      </c>
      <c r="G562" s="7">
        <v>190.5</v>
      </c>
      <c r="H562" s="7">
        <v>192.8</v>
      </c>
      <c r="I562" s="7">
        <v>193.6</v>
      </c>
      <c r="J562" s="7">
        <v>194.4</v>
      </c>
      <c r="K562" s="7">
        <v>194.4</v>
      </c>
      <c r="L562" s="6">
        <v>700</v>
      </c>
      <c r="M562" s="8">
        <f t="shared" si="174"/>
        <v>1680.0000000000041</v>
      </c>
      <c r="N562" s="9">
        <f t="shared" si="173"/>
        <v>1.2500000000000031</v>
      </c>
    </row>
    <row r="563" spans="1:14" ht="15.75">
      <c r="A563" s="4">
        <v>42</v>
      </c>
      <c r="B563" s="5">
        <v>42804</v>
      </c>
      <c r="C563" s="6" t="s">
        <v>192</v>
      </c>
      <c r="D563" s="6" t="s">
        <v>47</v>
      </c>
      <c r="E563" s="6" t="s">
        <v>193</v>
      </c>
      <c r="F563" s="7">
        <v>299</v>
      </c>
      <c r="G563" s="7">
        <v>305</v>
      </c>
      <c r="H563" s="7">
        <v>295</v>
      </c>
      <c r="I563" s="7">
        <v>292</v>
      </c>
      <c r="J563" s="7">
        <v>289</v>
      </c>
      <c r="K563" s="7">
        <v>297.7</v>
      </c>
      <c r="L563" s="6">
        <v>1700</v>
      </c>
      <c r="M563" s="8">
        <f t="shared" si="174"/>
        <v>2210.0000000000191</v>
      </c>
      <c r="N563" s="9">
        <f t="shared" si="173"/>
        <v>0.43478260869565588</v>
      </c>
    </row>
    <row r="564" spans="1:14" ht="15.75">
      <c r="A564" s="4">
        <v>43</v>
      </c>
      <c r="B564" s="5">
        <v>42804</v>
      </c>
      <c r="C564" s="6" t="s">
        <v>78</v>
      </c>
      <c r="D564" s="6" t="s">
        <v>47</v>
      </c>
      <c r="E564" s="6" t="s">
        <v>194</v>
      </c>
      <c r="F564" s="7">
        <v>810</v>
      </c>
      <c r="G564" s="7">
        <v>814</v>
      </c>
      <c r="H564" s="7">
        <v>808</v>
      </c>
      <c r="I564" s="7">
        <v>806</v>
      </c>
      <c r="J564" s="7">
        <v>804</v>
      </c>
      <c r="K564" s="7">
        <v>804</v>
      </c>
      <c r="L564" s="6">
        <v>1100</v>
      </c>
      <c r="M564" s="8">
        <f t="shared" si="174"/>
        <v>6600</v>
      </c>
      <c r="N564" s="9">
        <f t="shared" si="173"/>
        <v>0.74074074074074081</v>
      </c>
    </row>
    <row r="565" spans="1:14" ht="15.75">
      <c r="A565" s="4">
        <v>44</v>
      </c>
      <c r="B565" s="5">
        <v>42804</v>
      </c>
      <c r="C565" s="6" t="s">
        <v>78</v>
      </c>
      <c r="D565" s="6" t="s">
        <v>47</v>
      </c>
      <c r="E565" s="6" t="s">
        <v>195</v>
      </c>
      <c r="F565" s="7">
        <v>192.5</v>
      </c>
      <c r="G565" s="7">
        <v>193.5</v>
      </c>
      <c r="H565" s="7">
        <v>191.8</v>
      </c>
      <c r="I565" s="7">
        <v>191.1</v>
      </c>
      <c r="J565" s="7">
        <v>190.4</v>
      </c>
      <c r="K565" s="7">
        <v>191.1</v>
      </c>
      <c r="L565" s="6">
        <v>4000</v>
      </c>
      <c r="M565" s="8">
        <f t="shared" si="174"/>
        <v>5600.0000000000227</v>
      </c>
      <c r="N565" s="9">
        <f t="shared" si="173"/>
        <v>0.72727272727273018</v>
      </c>
    </row>
    <row r="566" spans="1:14" ht="15.75">
      <c r="A566" s="4">
        <v>45</v>
      </c>
      <c r="B566" s="5">
        <v>42804</v>
      </c>
      <c r="C566" s="6" t="s">
        <v>78</v>
      </c>
      <c r="D566" s="6" t="s">
        <v>47</v>
      </c>
      <c r="E566" s="6" t="s">
        <v>65</v>
      </c>
      <c r="F566" s="7">
        <v>251</v>
      </c>
      <c r="G566" s="7">
        <v>253</v>
      </c>
      <c r="H566" s="7">
        <v>250</v>
      </c>
      <c r="I566" s="7">
        <v>249</v>
      </c>
      <c r="J566" s="7">
        <v>248</v>
      </c>
      <c r="K566" s="7">
        <v>249</v>
      </c>
      <c r="L566" s="6">
        <v>3500</v>
      </c>
      <c r="M566" s="8">
        <f t="shared" si="174"/>
        <v>7000</v>
      </c>
      <c r="N566" s="9">
        <f t="shared" si="173"/>
        <v>0.79681274900398413</v>
      </c>
    </row>
    <row r="567" spans="1:14" ht="15.75">
      <c r="A567" s="4">
        <v>46</v>
      </c>
      <c r="B567" s="5">
        <v>42803</v>
      </c>
      <c r="C567" s="6" t="s">
        <v>78</v>
      </c>
      <c r="D567" s="6" t="s">
        <v>21</v>
      </c>
      <c r="E567" s="6" t="s">
        <v>196</v>
      </c>
      <c r="F567" s="7">
        <v>519</v>
      </c>
      <c r="G567" s="7">
        <v>515</v>
      </c>
      <c r="H567" s="7">
        <v>521</v>
      </c>
      <c r="I567" s="7">
        <v>523</v>
      </c>
      <c r="J567" s="7">
        <v>525</v>
      </c>
      <c r="K567" s="7">
        <v>515</v>
      </c>
      <c r="L567" s="6">
        <v>1300</v>
      </c>
      <c r="M567" s="8">
        <f t="shared" si="174"/>
        <v>-5200</v>
      </c>
      <c r="N567" s="63">
        <f t="shared" si="173"/>
        <v>-0.77071290944123305</v>
      </c>
    </row>
    <row r="568" spans="1:14" ht="15.75">
      <c r="A568" s="4">
        <v>47</v>
      </c>
      <c r="B568" s="5">
        <v>42803</v>
      </c>
      <c r="C568" s="6" t="s">
        <v>20</v>
      </c>
      <c r="D568" s="6" t="s">
        <v>21</v>
      </c>
      <c r="E568" s="6" t="s">
        <v>49</v>
      </c>
      <c r="F568" s="7">
        <v>1379.5</v>
      </c>
      <c r="G568" s="7">
        <v>1370</v>
      </c>
      <c r="H568" s="7">
        <v>1384</v>
      </c>
      <c r="I568" s="7">
        <v>1388</v>
      </c>
      <c r="J568" s="7">
        <v>1392</v>
      </c>
      <c r="K568" s="7">
        <v>1384</v>
      </c>
      <c r="L568" s="6">
        <v>500</v>
      </c>
      <c r="M568" s="8">
        <f t="shared" si="174"/>
        <v>2250</v>
      </c>
      <c r="N568" s="9">
        <f t="shared" si="173"/>
        <v>0.32620514679231605</v>
      </c>
    </row>
    <row r="569" spans="1:14" ht="15.75">
      <c r="A569" s="4">
        <v>48</v>
      </c>
      <c r="B569" s="5">
        <v>42803</v>
      </c>
      <c r="C569" s="6" t="s">
        <v>20</v>
      </c>
      <c r="D569" s="6" t="s">
        <v>21</v>
      </c>
      <c r="E569" s="6" t="s">
        <v>93</v>
      </c>
      <c r="F569" s="7">
        <v>719</v>
      </c>
      <c r="G569" s="7">
        <v>715</v>
      </c>
      <c r="H569" s="7">
        <v>721</v>
      </c>
      <c r="I569" s="7">
        <v>723</v>
      </c>
      <c r="J569" s="7">
        <v>725</v>
      </c>
      <c r="K569" s="7">
        <v>721</v>
      </c>
      <c r="L569" s="6">
        <v>1200</v>
      </c>
      <c r="M569" s="8">
        <f t="shared" si="174"/>
        <v>2400</v>
      </c>
      <c r="N569" s="9">
        <f t="shared" si="173"/>
        <v>0.27816411682892905</v>
      </c>
    </row>
    <row r="570" spans="1:14" ht="15.75">
      <c r="A570" s="4">
        <v>49</v>
      </c>
      <c r="B570" s="5">
        <v>42803</v>
      </c>
      <c r="C570" s="6" t="s">
        <v>78</v>
      </c>
      <c r="D570" s="6" t="s">
        <v>21</v>
      </c>
      <c r="E570" s="6" t="s">
        <v>167</v>
      </c>
      <c r="F570" s="7">
        <v>594</v>
      </c>
      <c r="G570" s="7">
        <v>590</v>
      </c>
      <c r="H570" s="7">
        <v>596</v>
      </c>
      <c r="I570" s="7">
        <v>598</v>
      </c>
      <c r="J570" s="7">
        <v>600</v>
      </c>
      <c r="K570" s="7">
        <v>590</v>
      </c>
      <c r="L570" s="6">
        <v>1200</v>
      </c>
      <c r="M570" s="8">
        <f t="shared" si="174"/>
        <v>-4800</v>
      </c>
      <c r="N570" s="63">
        <f t="shared" si="173"/>
        <v>-0.67340067340067333</v>
      </c>
    </row>
    <row r="571" spans="1:14" ht="15.75">
      <c r="A571" s="4">
        <v>50</v>
      </c>
      <c r="B571" s="5">
        <v>42802</v>
      </c>
      <c r="C571" s="6" t="s">
        <v>20</v>
      </c>
      <c r="D571" s="6" t="s">
        <v>21</v>
      </c>
      <c r="E571" s="6" t="s">
        <v>197</v>
      </c>
      <c r="F571" s="7">
        <v>826.5</v>
      </c>
      <c r="G571" s="7">
        <v>823</v>
      </c>
      <c r="H571" s="7">
        <v>828.5</v>
      </c>
      <c r="I571" s="7">
        <v>830.5</v>
      </c>
      <c r="J571" s="7">
        <v>832.5</v>
      </c>
      <c r="K571" s="7">
        <v>832.5</v>
      </c>
      <c r="L571" s="6">
        <v>1000</v>
      </c>
      <c r="M571" s="8">
        <f t="shared" si="174"/>
        <v>6000</v>
      </c>
      <c r="N571" s="9">
        <f t="shared" si="173"/>
        <v>0.72595281306715054</v>
      </c>
    </row>
    <row r="572" spans="1:14" ht="15.75">
      <c r="A572" s="4">
        <v>51</v>
      </c>
      <c r="B572" s="5">
        <v>42802</v>
      </c>
      <c r="C572" s="6" t="s">
        <v>20</v>
      </c>
      <c r="D572" s="6" t="s">
        <v>47</v>
      </c>
      <c r="E572" s="6" t="s">
        <v>182</v>
      </c>
      <c r="F572" s="7">
        <v>575.29999999999995</v>
      </c>
      <c r="G572" s="7">
        <v>578</v>
      </c>
      <c r="H572" s="7">
        <v>573</v>
      </c>
      <c r="I572" s="7">
        <v>571</v>
      </c>
      <c r="J572" s="7">
        <v>569</v>
      </c>
      <c r="K572" s="7">
        <v>569</v>
      </c>
      <c r="L572" s="6">
        <v>1300</v>
      </c>
      <c r="M572" s="8">
        <f t="shared" si="174"/>
        <v>8189.9999999999409</v>
      </c>
      <c r="N572" s="9">
        <f t="shared" ref="N572:N591" si="175">M572/(L572)/F572%</f>
        <v>1.0950808273943953</v>
      </c>
    </row>
    <row r="573" spans="1:14" ht="15.75">
      <c r="A573" s="4">
        <v>52</v>
      </c>
      <c r="B573" s="5">
        <v>42802</v>
      </c>
      <c r="C573" s="6" t="s">
        <v>20</v>
      </c>
      <c r="D573" s="6" t="s">
        <v>21</v>
      </c>
      <c r="E573" s="6" t="s">
        <v>198</v>
      </c>
      <c r="F573" s="7">
        <v>524</v>
      </c>
      <c r="G573" s="7">
        <v>521</v>
      </c>
      <c r="H573" s="7">
        <v>526.20000000000005</v>
      </c>
      <c r="I573" s="7">
        <v>528.20000000000005</v>
      </c>
      <c r="J573" s="7">
        <v>530.20000000000005</v>
      </c>
      <c r="K573" s="7">
        <v>521</v>
      </c>
      <c r="L573" s="6">
        <v>1500</v>
      </c>
      <c r="M573" s="8">
        <f t="shared" si="174"/>
        <v>-4500</v>
      </c>
      <c r="N573" s="63">
        <f t="shared" si="175"/>
        <v>-0.5725190839694656</v>
      </c>
    </row>
    <row r="574" spans="1:14" ht="15.75">
      <c r="A574" s="4">
        <v>53</v>
      </c>
      <c r="B574" s="5">
        <v>42802</v>
      </c>
      <c r="C574" s="6" t="s">
        <v>78</v>
      </c>
      <c r="D574" s="6" t="s">
        <v>47</v>
      </c>
      <c r="E574" s="6" t="s">
        <v>65</v>
      </c>
      <c r="F574" s="7">
        <v>256.2</v>
      </c>
      <c r="G574" s="7">
        <v>257.60000000000002</v>
      </c>
      <c r="H574" s="7">
        <v>255.5</v>
      </c>
      <c r="I574" s="7">
        <v>254.8</v>
      </c>
      <c r="J574" s="7">
        <v>254</v>
      </c>
      <c r="K574" s="7">
        <v>254</v>
      </c>
      <c r="L574" s="6">
        <v>3500</v>
      </c>
      <c r="M574" s="8">
        <f t="shared" si="174"/>
        <v>7699.99999999996</v>
      </c>
      <c r="N574" s="9">
        <f t="shared" si="175"/>
        <v>0.85870413739265761</v>
      </c>
    </row>
    <row r="575" spans="1:14" ht="15.75">
      <c r="A575" s="4">
        <v>54</v>
      </c>
      <c r="B575" s="5">
        <v>42801</v>
      </c>
      <c r="C575" s="6" t="s">
        <v>20</v>
      </c>
      <c r="D575" s="6" t="s">
        <v>47</v>
      </c>
      <c r="E575" s="6" t="s">
        <v>199</v>
      </c>
      <c r="F575" s="7">
        <v>940</v>
      </c>
      <c r="G575" s="7">
        <v>944</v>
      </c>
      <c r="H575" s="7">
        <v>938</v>
      </c>
      <c r="I575" s="7">
        <v>936</v>
      </c>
      <c r="J575" s="7">
        <v>934</v>
      </c>
      <c r="K575" s="7">
        <v>936</v>
      </c>
      <c r="L575" s="6">
        <v>1100</v>
      </c>
      <c r="M575" s="8">
        <f t="shared" si="174"/>
        <v>4400</v>
      </c>
      <c r="N575" s="9">
        <f t="shared" si="175"/>
        <v>0.42553191489361702</v>
      </c>
    </row>
    <row r="576" spans="1:14" ht="15.75">
      <c r="A576" s="4">
        <v>55</v>
      </c>
      <c r="B576" s="5">
        <v>42801</v>
      </c>
      <c r="C576" s="6" t="s">
        <v>20</v>
      </c>
      <c r="D576" s="6" t="s">
        <v>21</v>
      </c>
      <c r="E576" s="6" t="s">
        <v>186</v>
      </c>
      <c r="F576" s="7">
        <v>512</v>
      </c>
      <c r="G576" s="7">
        <v>509</v>
      </c>
      <c r="H576" s="7">
        <v>513.5</v>
      </c>
      <c r="I576" s="7">
        <v>515</v>
      </c>
      <c r="J576" s="7">
        <v>516.5</v>
      </c>
      <c r="K576" s="7">
        <v>516.5</v>
      </c>
      <c r="L576" s="6">
        <v>1500</v>
      </c>
      <c r="M576" s="8">
        <f t="shared" si="174"/>
        <v>6750</v>
      </c>
      <c r="N576" s="9">
        <f t="shared" si="175"/>
        <v>0.87890625</v>
      </c>
    </row>
    <row r="577" spans="1:14" ht="15.75">
      <c r="A577" s="4">
        <v>56</v>
      </c>
      <c r="B577" s="5">
        <v>42801</v>
      </c>
      <c r="C577" s="6" t="s">
        <v>78</v>
      </c>
      <c r="D577" s="6" t="s">
        <v>47</v>
      </c>
      <c r="E577" s="6" t="s">
        <v>67</v>
      </c>
      <c r="F577" s="7">
        <v>196.8</v>
      </c>
      <c r="G577" s="7">
        <v>197.6</v>
      </c>
      <c r="H577" s="7">
        <v>196.4</v>
      </c>
      <c r="I577" s="7">
        <v>196</v>
      </c>
      <c r="J577" s="7">
        <v>195.6</v>
      </c>
      <c r="K577" s="7">
        <v>195.6</v>
      </c>
      <c r="L577" s="6">
        <v>3500</v>
      </c>
      <c r="M577" s="8">
        <f t="shared" si="174"/>
        <v>4200.00000000006</v>
      </c>
      <c r="N577" s="9">
        <f t="shared" si="175"/>
        <v>0.60975609756098426</v>
      </c>
    </row>
    <row r="578" spans="1:14" ht="15.75">
      <c r="A578" s="4">
        <v>57</v>
      </c>
      <c r="B578" s="5">
        <v>42801</v>
      </c>
      <c r="C578" s="6" t="s">
        <v>78</v>
      </c>
      <c r="D578" s="6" t="s">
        <v>47</v>
      </c>
      <c r="E578" s="6" t="s">
        <v>200</v>
      </c>
      <c r="F578" s="7">
        <v>303.35000000000002</v>
      </c>
      <c r="G578" s="7">
        <v>304</v>
      </c>
      <c r="H578" s="7">
        <v>303</v>
      </c>
      <c r="I578" s="7">
        <v>302.7</v>
      </c>
      <c r="J578" s="7">
        <v>302.39999999999998</v>
      </c>
      <c r="K578" s="7">
        <v>302.39999999999998</v>
      </c>
      <c r="L578" s="6">
        <v>3200</v>
      </c>
      <c r="M578" s="8">
        <f t="shared" si="174"/>
        <v>3040.0000000001455</v>
      </c>
      <c r="N578" s="9">
        <f t="shared" si="175"/>
        <v>0.31316960606561578</v>
      </c>
    </row>
    <row r="579" spans="1:14" ht="15.75">
      <c r="A579" s="4">
        <v>58</v>
      </c>
      <c r="B579" s="5">
        <v>42800</v>
      </c>
      <c r="C579" s="6" t="s">
        <v>201</v>
      </c>
      <c r="D579" s="6" t="s">
        <v>21</v>
      </c>
      <c r="E579" s="6" t="s">
        <v>52</v>
      </c>
      <c r="F579" s="7">
        <v>271</v>
      </c>
      <c r="G579" s="7">
        <v>268</v>
      </c>
      <c r="H579" s="7">
        <v>272.5</v>
      </c>
      <c r="I579" s="7">
        <v>274</v>
      </c>
      <c r="J579" s="7">
        <v>275.5</v>
      </c>
      <c r="K579" s="7">
        <v>269.3</v>
      </c>
      <c r="L579" s="6">
        <v>3000</v>
      </c>
      <c r="M579" s="8">
        <f t="shared" si="174"/>
        <v>-5099.9999999999654</v>
      </c>
      <c r="N579" s="63">
        <f t="shared" si="175"/>
        <v>-0.62730627306272635</v>
      </c>
    </row>
    <row r="580" spans="1:14" ht="15.75">
      <c r="A580" s="4">
        <v>59</v>
      </c>
      <c r="B580" s="5">
        <v>42800</v>
      </c>
      <c r="C580" s="6" t="s">
        <v>78</v>
      </c>
      <c r="D580" s="6" t="s">
        <v>47</v>
      </c>
      <c r="E580" s="6" t="s">
        <v>65</v>
      </c>
      <c r="F580" s="7">
        <v>266</v>
      </c>
      <c r="G580" s="7">
        <v>266.8</v>
      </c>
      <c r="H580" s="7">
        <v>265.60000000000002</v>
      </c>
      <c r="I580" s="7">
        <v>265.2</v>
      </c>
      <c r="J580" s="7">
        <v>264.8</v>
      </c>
      <c r="K580" s="7">
        <v>264.8</v>
      </c>
      <c r="L580" s="6">
        <v>3500</v>
      </c>
      <c r="M580" s="8">
        <f t="shared" si="174"/>
        <v>4199.99999999996</v>
      </c>
      <c r="N580" s="9">
        <f t="shared" si="175"/>
        <v>0.45112781954886788</v>
      </c>
    </row>
    <row r="581" spans="1:14" ht="15.75">
      <c r="A581" s="4">
        <v>60</v>
      </c>
      <c r="B581" s="5">
        <v>42800</v>
      </c>
      <c r="C581" s="6" t="s">
        <v>78</v>
      </c>
      <c r="D581" s="6" t="s">
        <v>21</v>
      </c>
      <c r="E581" s="6" t="s">
        <v>202</v>
      </c>
      <c r="F581" s="7">
        <v>395.7</v>
      </c>
      <c r="G581" s="7">
        <v>393.7</v>
      </c>
      <c r="H581" s="7">
        <v>396.7</v>
      </c>
      <c r="I581" s="7">
        <v>397.7</v>
      </c>
      <c r="J581" s="7">
        <v>398.7</v>
      </c>
      <c r="K581" s="7">
        <v>398.7</v>
      </c>
      <c r="L581" s="6">
        <v>2000</v>
      </c>
      <c r="M581" s="8">
        <f t="shared" si="174"/>
        <v>6000</v>
      </c>
      <c r="N581" s="9">
        <f t="shared" si="175"/>
        <v>0.75815011372251706</v>
      </c>
    </row>
    <row r="582" spans="1:14" ht="15.75">
      <c r="A582" s="4">
        <v>61</v>
      </c>
      <c r="B582" s="5">
        <v>63</v>
      </c>
      <c r="C582" s="6" t="s">
        <v>78</v>
      </c>
      <c r="D582" s="6" t="s">
        <v>21</v>
      </c>
      <c r="E582" s="6" t="s">
        <v>53</v>
      </c>
      <c r="F582" s="7">
        <v>141.30000000000001</v>
      </c>
      <c r="G582" s="7">
        <v>140.69999999999999</v>
      </c>
      <c r="H582" s="7">
        <v>141.6</v>
      </c>
      <c r="I582" s="7">
        <v>141.9</v>
      </c>
      <c r="J582" s="7">
        <v>142.19999999999999</v>
      </c>
      <c r="K582" s="7">
        <v>141.6</v>
      </c>
      <c r="L582" s="6">
        <v>7000</v>
      </c>
      <c r="M582" s="8">
        <f t="shared" si="174"/>
        <v>2099.9999999998809</v>
      </c>
      <c r="N582" s="9">
        <f t="shared" si="175"/>
        <v>0.21231422505306652</v>
      </c>
    </row>
    <row r="583" spans="1:14" ht="15.75">
      <c r="A583" s="4">
        <v>62</v>
      </c>
      <c r="B583" s="5">
        <v>63</v>
      </c>
      <c r="C583" s="6" t="s">
        <v>78</v>
      </c>
      <c r="D583" s="6" t="s">
        <v>21</v>
      </c>
      <c r="E583" s="6" t="s">
        <v>176</v>
      </c>
      <c r="F583" s="7">
        <v>505.6</v>
      </c>
      <c r="G583" s="7">
        <v>501.5</v>
      </c>
      <c r="H583" s="7">
        <v>507.6</v>
      </c>
      <c r="I583" s="7">
        <v>509.6</v>
      </c>
      <c r="J583" s="7">
        <v>511.6</v>
      </c>
      <c r="K583" s="7">
        <v>507.6</v>
      </c>
      <c r="L583" s="6">
        <v>1100</v>
      </c>
      <c r="M583" s="8">
        <f t="shared" si="174"/>
        <v>2200</v>
      </c>
      <c r="N583" s="9">
        <f t="shared" si="175"/>
        <v>0.39556962025316456</v>
      </c>
    </row>
    <row r="584" spans="1:14" ht="15.75">
      <c r="A584" s="4">
        <v>63</v>
      </c>
      <c r="B584" s="5">
        <v>63</v>
      </c>
      <c r="C584" s="6" t="s">
        <v>78</v>
      </c>
      <c r="D584" s="6" t="s">
        <v>47</v>
      </c>
      <c r="E584" s="6" t="s">
        <v>22</v>
      </c>
      <c r="F584" s="7">
        <v>623.25</v>
      </c>
      <c r="G584" s="7">
        <v>624.4</v>
      </c>
      <c r="H584" s="7">
        <v>622.1</v>
      </c>
      <c r="I584" s="7">
        <v>621</v>
      </c>
      <c r="J584" s="7">
        <v>620</v>
      </c>
      <c r="K584" s="7">
        <v>620</v>
      </c>
      <c r="L584" s="6">
        <v>1200</v>
      </c>
      <c r="M584" s="8">
        <f t="shared" si="174"/>
        <v>3900</v>
      </c>
      <c r="N584" s="9">
        <f t="shared" si="175"/>
        <v>0.52146008824709189</v>
      </c>
    </row>
    <row r="585" spans="1:14" ht="15.75">
      <c r="A585" s="4">
        <v>64</v>
      </c>
      <c r="B585" s="5">
        <v>62</v>
      </c>
      <c r="C585" s="6" t="s">
        <v>78</v>
      </c>
      <c r="D585" s="6" t="s">
        <v>21</v>
      </c>
      <c r="E585" s="6" t="s">
        <v>115</v>
      </c>
      <c r="F585" s="7">
        <v>465</v>
      </c>
      <c r="G585" s="7">
        <v>463</v>
      </c>
      <c r="H585" s="7">
        <v>466</v>
      </c>
      <c r="I585" s="7">
        <v>467</v>
      </c>
      <c r="J585" s="7">
        <v>468</v>
      </c>
      <c r="K585" s="7">
        <v>467</v>
      </c>
      <c r="L585" s="6">
        <v>2100</v>
      </c>
      <c r="M585" s="8">
        <f t="shared" si="174"/>
        <v>4200</v>
      </c>
      <c r="N585" s="9">
        <f t="shared" si="175"/>
        <v>0.43010752688172038</v>
      </c>
    </row>
    <row r="586" spans="1:14" ht="15.75">
      <c r="A586" s="4">
        <v>65</v>
      </c>
      <c r="B586" s="5">
        <v>62</v>
      </c>
      <c r="C586" s="6" t="s">
        <v>78</v>
      </c>
      <c r="D586" s="6" t="s">
        <v>21</v>
      </c>
      <c r="E586" s="6" t="s">
        <v>203</v>
      </c>
      <c r="F586" s="7">
        <v>118</v>
      </c>
      <c r="G586" s="7">
        <v>117.4</v>
      </c>
      <c r="H586" s="7">
        <v>118.3</v>
      </c>
      <c r="I586" s="7">
        <v>118.6</v>
      </c>
      <c r="J586" s="7">
        <v>119</v>
      </c>
      <c r="K586" s="7">
        <v>118.6</v>
      </c>
      <c r="L586" s="6">
        <v>9000</v>
      </c>
      <c r="M586" s="8">
        <f t="shared" ref="M586:M591" si="176">IF(D586="BUY",(K586-F586)*(L586),(F586-K586)*(L586))</f>
        <v>5399.9999999999491</v>
      </c>
      <c r="N586" s="9">
        <f t="shared" si="175"/>
        <v>0.50847457627118164</v>
      </c>
    </row>
    <row r="587" spans="1:14" ht="15.75">
      <c r="A587" s="4">
        <v>66</v>
      </c>
      <c r="B587" s="5">
        <v>62</v>
      </c>
      <c r="C587" s="6" t="s">
        <v>78</v>
      </c>
      <c r="D587" s="6" t="s">
        <v>47</v>
      </c>
      <c r="E587" s="6" t="s">
        <v>197</v>
      </c>
      <c r="F587" s="7">
        <v>791</v>
      </c>
      <c r="G587" s="7">
        <v>795</v>
      </c>
      <c r="H587" s="7">
        <v>789</v>
      </c>
      <c r="I587" s="7">
        <v>787</v>
      </c>
      <c r="J587" s="7">
        <v>785</v>
      </c>
      <c r="K587" s="7">
        <v>785</v>
      </c>
      <c r="L587" s="6">
        <v>1000</v>
      </c>
      <c r="M587" s="8">
        <f t="shared" si="176"/>
        <v>6000</v>
      </c>
      <c r="N587" s="9">
        <f t="shared" si="175"/>
        <v>0.75853350189633373</v>
      </c>
    </row>
    <row r="588" spans="1:14" ht="15.75">
      <c r="A588" s="4">
        <v>67</v>
      </c>
      <c r="B588" s="5">
        <v>61</v>
      </c>
      <c r="C588" s="6" t="s">
        <v>78</v>
      </c>
      <c r="D588" s="6" t="s">
        <v>21</v>
      </c>
      <c r="E588" s="6" t="s">
        <v>126</v>
      </c>
      <c r="F588" s="7">
        <v>502</v>
      </c>
      <c r="G588" s="7">
        <v>500</v>
      </c>
      <c r="H588" s="7">
        <v>503</v>
      </c>
      <c r="I588" s="7">
        <v>504</v>
      </c>
      <c r="J588" s="7">
        <v>505</v>
      </c>
      <c r="K588" s="7">
        <v>505</v>
      </c>
      <c r="L588" s="6">
        <v>2000</v>
      </c>
      <c r="M588" s="8">
        <f t="shared" si="176"/>
        <v>6000</v>
      </c>
      <c r="N588" s="9">
        <f t="shared" si="175"/>
        <v>0.59760956175298807</v>
      </c>
    </row>
    <row r="589" spans="1:14" ht="15.75">
      <c r="A589" s="4">
        <v>68</v>
      </c>
      <c r="B589" s="5">
        <v>61</v>
      </c>
      <c r="C589" s="6" t="s">
        <v>78</v>
      </c>
      <c r="D589" s="6" t="s">
        <v>21</v>
      </c>
      <c r="E589" s="6" t="s">
        <v>160</v>
      </c>
      <c r="F589" s="7">
        <v>297</v>
      </c>
      <c r="G589" s="7">
        <v>295</v>
      </c>
      <c r="H589" s="7">
        <v>298</v>
      </c>
      <c r="I589" s="7">
        <v>299</v>
      </c>
      <c r="J589" s="7">
        <v>300</v>
      </c>
      <c r="K589" s="7">
        <v>295</v>
      </c>
      <c r="L589" s="6">
        <v>3084</v>
      </c>
      <c r="M589" s="8">
        <f t="shared" si="176"/>
        <v>-6168</v>
      </c>
      <c r="N589" s="63">
        <f t="shared" si="175"/>
        <v>-0.67340067340067333</v>
      </c>
    </row>
    <row r="590" spans="1:14" ht="15.75">
      <c r="A590" s="4">
        <v>69</v>
      </c>
      <c r="B590" s="5">
        <v>61</v>
      </c>
      <c r="C590" s="6" t="s">
        <v>78</v>
      </c>
      <c r="D590" s="6" t="s">
        <v>21</v>
      </c>
      <c r="E590" s="6" t="s">
        <v>204</v>
      </c>
      <c r="F590" s="7">
        <v>2960</v>
      </c>
      <c r="G590" s="7">
        <v>2951</v>
      </c>
      <c r="H590" s="7">
        <v>2965</v>
      </c>
      <c r="I590" s="7">
        <v>2970</v>
      </c>
      <c r="J590" s="7">
        <v>2975</v>
      </c>
      <c r="K590" s="7">
        <v>2951</v>
      </c>
      <c r="L590" s="6">
        <v>200</v>
      </c>
      <c r="M590" s="8">
        <f t="shared" si="176"/>
        <v>-1800</v>
      </c>
      <c r="N590" s="63">
        <f t="shared" si="175"/>
        <v>-0.30405405405405406</v>
      </c>
    </row>
    <row r="591" spans="1:14" ht="15.75">
      <c r="A591" s="4">
        <v>70</v>
      </c>
      <c r="B591" s="5">
        <v>61</v>
      </c>
      <c r="C591" s="6" t="s">
        <v>78</v>
      </c>
      <c r="D591" s="6" t="s">
        <v>21</v>
      </c>
      <c r="E591" s="6" t="s">
        <v>65</v>
      </c>
      <c r="F591" s="7">
        <v>267</v>
      </c>
      <c r="G591" s="7">
        <v>265.5</v>
      </c>
      <c r="H591" s="7">
        <v>267.7</v>
      </c>
      <c r="I591" s="7">
        <v>268.39999999999998</v>
      </c>
      <c r="J591" s="7">
        <v>269.10000000000002</v>
      </c>
      <c r="K591" s="7">
        <v>267.7</v>
      </c>
      <c r="L591" s="6">
        <v>3500</v>
      </c>
      <c r="M591" s="8">
        <f t="shared" si="176"/>
        <v>2449.99999999996</v>
      </c>
      <c r="N591" s="9">
        <f t="shared" si="175"/>
        <v>0.26217228464419046</v>
      </c>
    </row>
    <row r="593" spans="1:14" ht="15.75">
      <c r="A593" s="10" t="s">
        <v>24</v>
      </c>
      <c r="B593" s="11"/>
      <c r="C593" s="12"/>
      <c r="D593" s="13"/>
      <c r="E593" s="14"/>
      <c r="F593" s="14"/>
      <c r="G593" s="15"/>
      <c r="H593" s="14"/>
      <c r="I593" s="14"/>
      <c r="J593" s="14"/>
      <c r="K593" s="16"/>
      <c r="L593" s="17"/>
      <c r="M593" s="1"/>
      <c r="N593" s="18"/>
    </row>
    <row r="594" spans="1:14" ht="15.75">
      <c r="A594" s="10" t="s">
        <v>25</v>
      </c>
      <c r="B594" s="19"/>
      <c r="C594" s="12"/>
      <c r="D594" s="13"/>
      <c r="E594" s="14"/>
      <c r="F594" s="14"/>
      <c r="G594" s="15"/>
      <c r="H594" s="14"/>
      <c r="I594" s="14"/>
      <c r="J594" s="14"/>
      <c r="K594" s="16"/>
      <c r="L594" s="17"/>
      <c r="M594" s="1"/>
      <c r="N594" s="1"/>
    </row>
    <row r="595" spans="1:14" ht="15.75">
      <c r="A595" s="10" t="s">
        <v>25</v>
      </c>
      <c r="B595" s="19"/>
      <c r="C595" s="20"/>
      <c r="D595" s="21"/>
      <c r="E595" s="22"/>
      <c r="F595" s="22"/>
      <c r="G595" s="23"/>
      <c r="H595" s="22"/>
      <c r="I595" s="22"/>
      <c r="J595" s="22"/>
      <c r="K595" s="22"/>
      <c r="L595" s="17"/>
      <c r="M595" s="17"/>
      <c r="N595" s="17"/>
    </row>
    <row r="596" spans="1:14" ht="16.5" thickBot="1">
      <c r="A596" s="20"/>
      <c r="B596" s="19"/>
      <c r="C596" s="22"/>
      <c r="D596" s="22"/>
      <c r="E596" s="22"/>
      <c r="F596" s="24"/>
      <c r="G596" s="25"/>
      <c r="H596" s="26" t="s">
        <v>26</v>
      </c>
      <c r="I596" s="26"/>
      <c r="J596" s="27"/>
      <c r="K596" s="27"/>
      <c r="L596" s="17"/>
      <c r="M596" s="17"/>
      <c r="N596" s="17"/>
    </row>
    <row r="597" spans="1:14" ht="15.75">
      <c r="A597" s="20"/>
      <c r="B597" s="19"/>
      <c r="C597" s="79" t="s">
        <v>27</v>
      </c>
      <c r="D597" s="79"/>
      <c r="E597" s="28">
        <v>70</v>
      </c>
      <c r="F597" s="29">
        <f>F598+F599+F600+F601+F602+F603</f>
        <v>100</v>
      </c>
      <c r="G597" s="22">
        <v>70</v>
      </c>
      <c r="H597" s="30">
        <f>G598/G597%</f>
        <v>81.428571428571431</v>
      </c>
      <c r="I597" s="30"/>
      <c r="J597" s="30"/>
      <c r="K597" s="31"/>
      <c r="L597" s="17"/>
      <c r="M597" s="1"/>
      <c r="N597" s="1"/>
    </row>
    <row r="598" spans="1:14" ht="15.75">
      <c r="A598" s="20"/>
      <c r="B598" s="19"/>
      <c r="C598" s="80" t="s">
        <v>28</v>
      </c>
      <c r="D598" s="80"/>
      <c r="E598" s="32">
        <v>57</v>
      </c>
      <c r="F598" s="33">
        <f>(E598/E597)*100</f>
        <v>81.428571428571431</v>
      </c>
      <c r="G598" s="22">
        <v>57</v>
      </c>
      <c r="H598" s="27"/>
      <c r="I598" s="27"/>
      <c r="J598" s="22"/>
      <c r="K598" s="27"/>
      <c r="L598" s="1"/>
      <c r="M598" s="22" t="s">
        <v>29</v>
      </c>
      <c r="N598" s="22"/>
    </row>
    <row r="599" spans="1:14" ht="15.75">
      <c r="A599" s="34"/>
      <c r="B599" s="19"/>
      <c r="C599" s="80" t="s">
        <v>30</v>
      </c>
      <c r="D599" s="80"/>
      <c r="E599" s="32">
        <v>1</v>
      </c>
      <c r="F599" s="33">
        <f>(E599/E597)*100</f>
        <v>1.4285714285714286</v>
      </c>
      <c r="G599" s="35"/>
      <c r="H599" s="22"/>
      <c r="I599" s="22"/>
      <c r="J599" s="22"/>
      <c r="K599" s="27"/>
      <c r="L599" s="17"/>
      <c r="M599" s="20"/>
      <c r="N599" s="20"/>
    </row>
    <row r="600" spans="1:14" ht="15.75">
      <c r="A600" s="34"/>
      <c r="B600" s="19"/>
      <c r="C600" s="80" t="s">
        <v>31</v>
      </c>
      <c r="D600" s="80"/>
      <c r="E600" s="32">
        <v>5</v>
      </c>
      <c r="F600" s="33">
        <f>(E600/E597)*100</f>
        <v>7.1428571428571423</v>
      </c>
      <c r="G600" s="35"/>
      <c r="H600" s="22"/>
      <c r="I600" s="22"/>
      <c r="J600" s="22"/>
      <c r="K600" s="27"/>
      <c r="L600" s="17"/>
      <c r="M600" s="17"/>
      <c r="N600" s="17"/>
    </row>
    <row r="601" spans="1:14" ht="15.75">
      <c r="A601" s="34"/>
      <c r="B601" s="19"/>
      <c r="C601" s="80" t="s">
        <v>32</v>
      </c>
      <c r="D601" s="80"/>
      <c r="E601" s="32">
        <v>7</v>
      </c>
      <c r="F601" s="33">
        <f>(E601/E597)*100</f>
        <v>10</v>
      </c>
      <c r="G601" s="35"/>
      <c r="H601" s="22" t="s">
        <v>33</v>
      </c>
      <c r="I601" s="22"/>
      <c r="J601" s="27"/>
      <c r="K601" s="27"/>
      <c r="L601" s="17"/>
      <c r="M601" s="17"/>
      <c r="N601" s="17"/>
    </row>
    <row r="602" spans="1:14" ht="15.75">
      <c r="A602" s="34"/>
      <c r="B602" s="19"/>
      <c r="C602" s="80" t="s">
        <v>34</v>
      </c>
      <c r="D602" s="80"/>
      <c r="E602" s="32">
        <v>0</v>
      </c>
      <c r="F602" s="33">
        <f>(E602/E597)*100</f>
        <v>0</v>
      </c>
      <c r="G602" s="35"/>
      <c r="H602" s="22"/>
      <c r="I602" s="22"/>
      <c r="J602" s="27"/>
      <c r="K602" s="27"/>
      <c r="L602" s="17"/>
      <c r="M602" s="17"/>
      <c r="N602" s="17"/>
    </row>
    <row r="603" spans="1:14" ht="16.5" thickBot="1">
      <c r="A603" s="34"/>
      <c r="B603" s="19"/>
      <c r="C603" s="77" t="s">
        <v>35</v>
      </c>
      <c r="D603" s="77"/>
      <c r="E603" s="36"/>
      <c r="F603" s="37">
        <f>(E603/E597)*100</f>
        <v>0</v>
      </c>
      <c r="G603" s="35"/>
      <c r="H603" s="22"/>
      <c r="I603" s="22"/>
      <c r="J603" s="31"/>
      <c r="K603" s="31"/>
      <c r="L603" s="1"/>
      <c r="M603" s="17"/>
      <c r="N603" s="17"/>
    </row>
    <row r="604" spans="1:14" ht="15.75">
      <c r="A604" s="39" t="s">
        <v>36</v>
      </c>
      <c r="B604" s="11"/>
      <c r="C604" s="12"/>
      <c r="D604" s="12"/>
      <c r="E604" s="14"/>
      <c r="F604" s="14"/>
      <c r="G604" s="15"/>
      <c r="H604" s="40"/>
      <c r="I604" s="40"/>
      <c r="J604" s="40"/>
      <c r="K604" s="14"/>
      <c r="L604" s="17"/>
      <c r="M604" s="38"/>
      <c r="N604" s="38"/>
    </row>
    <row r="605" spans="1:14" ht="15.75">
      <c r="A605" s="13" t="s">
        <v>37</v>
      </c>
      <c r="B605" s="11"/>
      <c r="C605" s="41"/>
      <c r="D605" s="42"/>
      <c r="E605" s="12"/>
      <c r="F605" s="40"/>
      <c r="G605" s="15"/>
      <c r="H605" s="40"/>
      <c r="I605" s="40"/>
      <c r="J605" s="40"/>
      <c r="K605" s="14"/>
      <c r="L605" s="17"/>
      <c r="M605" s="20"/>
      <c r="N605" s="20"/>
    </row>
    <row r="606" spans="1:14" ht="15.75">
      <c r="A606" s="13" t="s">
        <v>38</v>
      </c>
      <c r="B606" s="11"/>
      <c r="C606" s="12"/>
      <c r="D606" s="42"/>
      <c r="E606" s="12"/>
      <c r="F606" s="40"/>
      <c r="G606" s="15"/>
      <c r="H606" s="43"/>
      <c r="I606" s="43"/>
      <c r="J606" s="43"/>
      <c r="K606" s="14"/>
      <c r="L606" s="17"/>
      <c r="M606" s="17"/>
      <c r="N606" s="17"/>
    </row>
    <row r="607" spans="1:14" ht="15.75">
      <c r="A607" s="13" t="s">
        <v>39</v>
      </c>
      <c r="B607" s="41"/>
      <c r="C607" s="12"/>
      <c r="D607" s="42"/>
      <c r="E607" s="12"/>
      <c r="F607" s="40"/>
      <c r="G607" s="44"/>
      <c r="H607" s="43"/>
      <c r="I607" s="43"/>
      <c r="J607" s="43"/>
      <c r="K607" s="14"/>
      <c r="L607" s="17"/>
      <c r="M607" s="17"/>
      <c r="N607" s="17"/>
    </row>
    <row r="608" spans="1:14" ht="15.75">
      <c r="A608" s="13" t="s">
        <v>40</v>
      </c>
      <c r="B608" s="34"/>
      <c r="C608" s="12"/>
      <c r="D608" s="45"/>
      <c r="E608" s="40"/>
      <c r="F608" s="40"/>
      <c r="G608" s="44"/>
      <c r="H608" s="43"/>
      <c r="I608" s="43"/>
      <c r="J608" s="43"/>
      <c r="K608" s="40"/>
      <c r="L608" s="17"/>
      <c r="M608" s="17"/>
      <c r="N608" s="17"/>
    </row>
    <row r="610" spans="1:14">
      <c r="A610" s="81" t="s">
        <v>0</v>
      </c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</row>
    <row r="611" spans="1:14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</row>
    <row r="612" spans="1:14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</row>
    <row r="613" spans="1:14" ht="15.75">
      <c r="A613" s="82" t="s">
        <v>1</v>
      </c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82"/>
      <c r="M613" s="82"/>
      <c r="N613" s="82"/>
    </row>
    <row r="614" spans="1:14" ht="15.75">
      <c r="A614" s="82" t="s">
        <v>2</v>
      </c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</row>
    <row r="615" spans="1:14" ht="16.5" thickBot="1">
      <c r="A615" s="78" t="s">
        <v>3</v>
      </c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</row>
    <row r="616" spans="1:14">
      <c r="A616" s="46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8"/>
    </row>
    <row r="617" spans="1:14" ht="15.75">
      <c r="A617" s="72" t="s">
        <v>205</v>
      </c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</row>
    <row r="618" spans="1:14" ht="15.75">
      <c r="A618" s="72" t="s">
        <v>5</v>
      </c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</row>
    <row r="619" spans="1:14" ht="31.5">
      <c r="A619" s="2" t="s">
        <v>6</v>
      </c>
      <c r="B619" s="3" t="s">
        <v>7</v>
      </c>
      <c r="C619" s="3" t="s">
        <v>8</v>
      </c>
      <c r="D619" s="2" t="s">
        <v>9</v>
      </c>
      <c r="E619" s="2" t="s">
        <v>10</v>
      </c>
      <c r="F619" s="3" t="s">
        <v>11</v>
      </c>
      <c r="G619" s="3" t="s">
        <v>12</v>
      </c>
      <c r="H619" s="3" t="s">
        <v>13</v>
      </c>
      <c r="I619" s="3" t="s">
        <v>14</v>
      </c>
      <c r="J619" s="3" t="s">
        <v>15</v>
      </c>
      <c r="K619" s="49" t="s">
        <v>16</v>
      </c>
      <c r="L619" s="3" t="s">
        <v>17</v>
      </c>
      <c r="M619" s="3" t="s">
        <v>18</v>
      </c>
      <c r="N619" s="3" t="s">
        <v>19</v>
      </c>
    </row>
    <row r="620" spans="1:14" ht="15.75">
      <c r="A620" s="50"/>
      <c r="B620" s="51"/>
      <c r="C620" s="51"/>
      <c r="D620" s="50"/>
      <c r="E620" s="50"/>
      <c r="F620" s="52"/>
      <c r="G620" s="52"/>
      <c r="H620" s="51"/>
      <c r="I620" s="51"/>
      <c r="J620" s="51"/>
      <c r="K620" s="53"/>
      <c r="L620" s="51"/>
      <c r="M620" s="51"/>
      <c r="N620" s="51"/>
    </row>
    <row r="621" spans="1:14" ht="15.75">
      <c r="A621" s="4">
        <v>1</v>
      </c>
      <c r="B621" s="5">
        <v>59</v>
      </c>
      <c r="C621" s="6" t="s">
        <v>78</v>
      </c>
      <c r="D621" s="6" t="s">
        <v>21</v>
      </c>
      <c r="E621" s="6" t="s">
        <v>94</v>
      </c>
      <c r="F621" s="7">
        <v>724</v>
      </c>
      <c r="G621" s="7">
        <v>722</v>
      </c>
      <c r="H621" s="7">
        <v>725</v>
      </c>
      <c r="I621" s="7">
        <v>726</v>
      </c>
      <c r="J621" s="7">
        <v>727</v>
      </c>
      <c r="K621" s="7">
        <v>726</v>
      </c>
      <c r="L621" s="6">
        <v>6000</v>
      </c>
      <c r="M621" s="8">
        <f t="shared" ref="M621:M626" si="177">IF(D621="BUY",(K621-F621)*(L621),(F621-K621)*(L621))</f>
        <v>12000</v>
      </c>
      <c r="N621" s="9">
        <f t="shared" ref="N621:N681" si="178">M621/(L621)/F621%</f>
        <v>0.27624309392265195</v>
      </c>
    </row>
    <row r="622" spans="1:14" ht="15.75">
      <c r="A622" s="4">
        <v>2</v>
      </c>
      <c r="B622" s="5">
        <v>59</v>
      </c>
      <c r="C622" s="6" t="s">
        <v>78</v>
      </c>
      <c r="D622" s="6" t="s">
        <v>21</v>
      </c>
      <c r="E622" s="6" t="s">
        <v>76</v>
      </c>
      <c r="F622" s="7">
        <v>145.19999999999999</v>
      </c>
      <c r="G622" s="7">
        <v>144.4</v>
      </c>
      <c r="H622" s="7">
        <v>145.6</v>
      </c>
      <c r="I622" s="7">
        <v>146</v>
      </c>
      <c r="J622" s="7">
        <v>146.4</v>
      </c>
      <c r="K622" s="7">
        <v>146.4</v>
      </c>
      <c r="L622" s="6">
        <v>1500</v>
      </c>
      <c r="M622" s="8">
        <f t="shared" si="177"/>
        <v>1800.0000000000255</v>
      </c>
      <c r="N622" s="9">
        <f t="shared" si="178"/>
        <v>0.82644628099174733</v>
      </c>
    </row>
    <row r="623" spans="1:14" ht="15.75">
      <c r="A623" s="4">
        <v>3</v>
      </c>
      <c r="B623" s="5">
        <v>58</v>
      </c>
      <c r="C623" s="6" t="s">
        <v>78</v>
      </c>
      <c r="D623" s="6" t="s">
        <v>21</v>
      </c>
      <c r="E623" s="6" t="s">
        <v>186</v>
      </c>
      <c r="F623" s="7">
        <v>465.7</v>
      </c>
      <c r="G623" s="7">
        <v>463.1</v>
      </c>
      <c r="H623" s="7">
        <v>467</v>
      </c>
      <c r="I623" s="7">
        <v>467.3</v>
      </c>
      <c r="J623" s="7">
        <v>469</v>
      </c>
      <c r="K623" s="7">
        <v>469</v>
      </c>
      <c r="L623" s="6">
        <v>1500</v>
      </c>
      <c r="M623" s="8">
        <f t="shared" si="177"/>
        <v>4950.0000000000173</v>
      </c>
      <c r="N623" s="9">
        <f t="shared" si="178"/>
        <v>0.70861069357956008</v>
      </c>
    </row>
    <row r="624" spans="1:14" ht="15.75">
      <c r="A624" s="4">
        <v>4</v>
      </c>
      <c r="B624" s="5">
        <v>58</v>
      </c>
      <c r="C624" s="6" t="s">
        <v>78</v>
      </c>
      <c r="D624" s="6" t="s">
        <v>21</v>
      </c>
      <c r="E624" s="6" t="s">
        <v>102</v>
      </c>
      <c r="F624" s="7">
        <v>434.7</v>
      </c>
      <c r="G624" s="7">
        <v>430.5</v>
      </c>
      <c r="H624" s="7">
        <v>437</v>
      </c>
      <c r="I624" s="7">
        <v>439</v>
      </c>
      <c r="J624" s="7">
        <v>441</v>
      </c>
      <c r="K624" s="7">
        <v>441</v>
      </c>
      <c r="L624" s="6">
        <v>1000</v>
      </c>
      <c r="M624" s="8">
        <f t="shared" si="177"/>
        <v>6300.0000000000109</v>
      </c>
      <c r="N624" s="9">
        <f t="shared" si="178"/>
        <v>1.4492753623188432</v>
      </c>
    </row>
    <row r="625" spans="1:14" ht="15.75">
      <c r="A625" s="4">
        <v>5</v>
      </c>
      <c r="B625" s="5">
        <v>58</v>
      </c>
      <c r="C625" s="6" t="s">
        <v>78</v>
      </c>
      <c r="D625" s="6" t="s">
        <v>21</v>
      </c>
      <c r="E625" s="6" t="s">
        <v>206</v>
      </c>
      <c r="F625" s="7">
        <v>684.7</v>
      </c>
      <c r="G625" s="7">
        <v>678.7</v>
      </c>
      <c r="H625" s="7">
        <v>687.7</v>
      </c>
      <c r="I625" s="7">
        <v>690.7</v>
      </c>
      <c r="J625" s="7">
        <v>693.7</v>
      </c>
      <c r="K625" s="7">
        <v>678.7</v>
      </c>
      <c r="L625" s="6">
        <v>700</v>
      </c>
      <c r="M625" s="8">
        <f t="shared" si="177"/>
        <v>-4200</v>
      </c>
      <c r="N625" s="63">
        <f t="shared" si="178"/>
        <v>-0.87629618811158161</v>
      </c>
    </row>
    <row r="626" spans="1:14" ht="15.75">
      <c r="A626" s="4">
        <v>6</v>
      </c>
      <c r="B626" s="5">
        <v>58</v>
      </c>
      <c r="C626" s="6" t="s">
        <v>78</v>
      </c>
      <c r="D626" s="6" t="s">
        <v>47</v>
      </c>
      <c r="E626" s="6" t="s">
        <v>207</v>
      </c>
      <c r="F626" s="7">
        <v>197.15</v>
      </c>
      <c r="G626" s="7">
        <v>198.2</v>
      </c>
      <c r="H626" s="7">
        <v>196.6</v>
      </c>
      <c r="I626" s="7">
        <v>196.1</v>
      </c>
      <c r="J626" s="7">
        <v>195.6</v>
      </c>
      <c r="K626" s="7">
        <v>195.6</v>
      </c>
      <c r="L626" s="6">
        <v>4000</v>
      </c>
      <c r="M626" s="8">
        <f t="shared" si="177"/>
        <v>6200.0000000000455</v>
      </c>
      <c r="N626" s="9">
        <f t="shared" si="178"/>
        <v>0.78620339842759901</v>
      </c>
    </row>
    <row r="627" spans="1:14" ht="15.75">
      <c r="A627" s="4">
        <v>7</v>
      </c>
      <c r="B627" s="5">
        <v>53</v>
      </c>
      <c r="C627" s="6" t="s">
        <v>78</v>
      </c>
      <c r="D627" s="6" t="s">
        <v>21</v>
      </c>
      <c r="E627" s="6" t="s">
        <v>130</v>
      </c>
      <c r="F627" s="7">
        <v>148.30000000000001</v>
      </c>
      <c r="G627" s="7">
        <v>146.9</v>
      </c>
      <c r="H627" s="7">
        <v>148.69999999999999</v>
      </c>
      <c r="I627" s="7">
        <v>149.1</v>
      </c>
      <c r="J627" s="7">
        <v>149.5</v>
      </c>
      <c r="K627" s="7">
        <v>148.69999999999999</v>
      </c>
      <c r="L627" s="6">
        <v>5000</v>
      </c>
      <c r="M627" s="8">
        <v>1999.99999999989</v>
      </c>
      <c r="N627" s="9">
        <f t="shared" si="178"/>
        <v>0.26972353337827237</v>
      </c>
    </row>
    <row r="628" spans="1:14" ht="15.75">
      <c r="A628" s="4">
        <v>8</v>
      </c>
      <c r="B628" s="5">
        <v>53</v>
      </c>
      <c r="C628" s="6" t="s">
        <v>78</v>
      </c>
      <c r="D628" s="6" t="s">
        <v>47</v>
      </c>
      <c r="E628" s="6" t="s">
        <v>126</v>
      </c>
      <c r="F628" s="7">
        <v>484.3</v>
      </c>
      <c r="G628" s="7">
        <v>486.3</v>
      </c>
      <c r="H628" s="7">
        <v>483.3</v>
      </c>
      <c r="I628" s="7">
        <v>482.3</v>
      </c>
      <c r="J628" s="7">
        <v>481.3</v>
      </c>
      <c r="K628" s="7">
        <v>481.3</v>
      </c>
      <c r="L628" s="6">
        <v>2000</v>
      </c>
      <c r="M628" s="8">
        <v>6000</v>
      </c>
      <c r="N628" s="9">
        <f t="shared" si="178"/>
        <v>0.61945075366508362</v>
      </c>
    </row>
    <row r="629" spans="1:14" ht="15.75">
      <c r="A629" s="4">
        <v>9</v>
      </c>
      <c r="B629" s="5">
        <v>53</v>
      </c>
      <c r="C629" s="6" t="s">
        <v>78</v>
      </c>
      <c r="D629" s="6" t="s">
        <v>21</v>
      </c>
      <c r="E629" s="6" t="s">
        <v>208</v>
      </c>
      <c r="F629" s="7">
        <v>576</v>
      </c>
      <c r="G629" s="7">
        <v>572</v>
      </c>
      <c r="H629" s="7">
        <v>578</v>
      </c>
      <c r="I629" s="7">
        <v>580</v>
      </c>
      <c r="J629" s="7">
        <v>582</v>
      </c>
      <c r="K629" s="7">
        <v>582</v>
      </c>
      <c r="L629" s="6">
        <v>1300</v>
      </c>
      <c r="M629" s="8">
        <v>7800</v>
      </c>
      <c r="N629" s="9">
        <f t="shared" si="178"/>
        <v>1.0416666666666667</v>
      </c>
    </row>
    <row r="630" spans="1:14" ht="15.75">
      <c r="A630" s="4">
        <v>10</v>
      </c>
      <c r="B630" s="5">
        <v>52</v>
      </c>
      <c r="C630" s="6" t="s">
        <v>78</v>
      </c>
      <c r="D630" s="6" t="s">
        <v>47</v>
      </c>
      <c r="E630" s="6" t="s">
        <v>131</v>
      </c>
      <c r="F630" s="7">
        <v>300</v>
      </c>
      <c r="G630" s="7">
        <v>303</v>
      </c>
      <c r="H630" s="7">
        <v>298.5</v>
      </c>
      <c r="I630" s="7">
        <v>296</v>
      </c>
      <c r="J630" s="7">
        <v>294.5</v>
      </c>
      <c r="K630" s="7">
        <v>296</v>
      </c>
      <c r="L630" s="6">
        <v>1600</v>
      </c>
      <c r="M630" s="8">
        <v>6400</v>
      </c>
      <c r="N630" s="9">
        <f t="shared" si="178"/>
        <v>1.3333333333333333</v>
      </c>
    </row>
    <row r="631" spans="1:14" ht="15.75">
      <c r="A631" s="4">
        <v>11</v>
      </c>
      <c r="B631" s="5">
        <v>52</v>
      </c>
      <c r="C631" s="6" t="s">
        <v>78</v>
      </c>
      <c r="D631" s="6" t="s">
        <v>21</v>
      </c>
      <c r="E631" s="6" t="s">
        <v>176</v>
      </c>
      <c r="F631" s="7">
        <v>511.65</v>
      </c>
      <c r="G631" s="7">
        <v>507.65</v>
      </c>
      <c r="H631" s="7">
        <v>513.70000000000005</v>
      </c>
      <c r="I631" s="7">
        <v>515.70000000000005</v>
      </c>
      <c r="J631" s="7">
        <v>517.70000000000005</v>
      </c>
      <c r="K631" s="7">
        <v>513.70000000000005</v>
      </c>
      <c r="L631" s="6">
        <v>1100</v>
      </c>
      <c r="M631" s="8">
        <v>2255.00000000007</v>
      </c>
      <c r="N631" s="9">
        <f t="shared" si="178"/>
        <v>0.40066451675951609</v>
      </c>
    </row>
    <row r="632" spans="1:14" ht="15.75">
      <c r="A632" s="4">
        <v>12</v>
      </c>
      <c r="B632" s="5">
        <v>52</v>
      </c>
      <c r="C632" s="6" t="s">
        <v>78</v>
      </c>
      <c r="D632" s="6" t="s">
        <v>21</v>
      </c>
      <c r="E632" s="6" t="s">
        <v>209</v>
      </c>
      <c r="F632" s="7">
        <v>567.5</v>
      </c>
      <c r="G632" s="7">
        <v>565.5</v>
      </c>
      <c r="H632" s="7">
        <v>568.5</v>
      </c>
      <c r="I632" s="7">
        <v>569.5</v>
      </c>
      <c r="J632" s="7">
        <v>570.5</v>
      </c>
      <c r="K632" s="7">
        <v>568.5</v>
      </c>
      <c r="L632" s="6">
        <v>2100</v>
      </c>
      <c r="M632" s="8">
        <v>2100</v>
      </c>
      <c r="N632" s="9">
        <f t="shared" si="178"/>
        <v>0.1762114537444934</v>
      </c>
    </row>
    <row r="633" spans="1:14" ht="15.75">
      <c r="A633" s="4">
        <v>13</v>
      </c>
      <c r="B633" s="5">
        <v>52</v>
      </c>
      <c r="C633" s="6" t="s">
        <v>78</v>
      </c>
      <c r="D633" s="6" t="s">
        <v>21</v>
      </c>
      <c r="E633" s="6" t="s">
        <v>84</v>
      </c>
      <c r="F633" s="7">
        <v>391</v>
      </c>
      <c r="G633" s="7">
        <v>390</v>
      </c>
      <c r="H633" s="7">
        <v>391.5</v>
      </c>
      <c r="I633" s="7">
        <v>392</v>
      </c>
      <c r="J633" s="7">
        <v>392.5</v>
      </c>
      <c r="K633" s="7">
        <v>392.5</v>
      </c>
      <c r="L633" s="6">
        <v>3000</v>
      </c>
      <c r="M633" s="8">
        <v>4500</v>
      </c>
      <c r="N633" s="9">
        <f t="shared" si="178"/>
        <v>0.38363171355498721</v>
      </c>
    </row>
    <row r="634" spans="1:14" ht="15.75">
      <c r="A634" s="4">
        <v>14</v>
      </c>
      <c r="B634" s="5">
        <v>51</v>
      </c>
      <c r="C634" s="6" t="s">
        <v>78</v>
      </c>
      <c r="D634" s="6" t="s">
        <v>21</v>
      </c>
      <c r="E634" s="6" t="s">
        <v>126</v>
      </c>
      <c r="F634" s="7">
        <v>478</v>
      </c>
      <c r="G634" s="7">
        <v>476</v>
      </c>
      <c r="H634" s="7">
        <v>479</v>
      </c>
      <c r="I634" s="7">
        <v>480</v>
      </c>
      <c r="J634" s="7">
        <v>481</v>
      </c>
      <c r="K634" s="7">
        <v>481</v>
      </c>
      <c r="L634" s="6">
        <v>2000</v>
      </c>
      <c r="M634" s="8">
        <v>6000</v>
      </c>
      <c r="N634" s="9">
        <f t="shared" si="178"/>
        <v>0.62761506276150625</v>
      </c>
    </row>
    <row r="635" spans="1:14" ht="15.75">
      <c r="A635" s="4">
        <v>15</v>
      </c>
      <c r="B635" s="5">
        <v>51</v>
      </c>
      <c r="C635" s="6" t="s">
        <v>78</v>
      </c>
      <c r="D635" s="6" t="s">
        <v>21</v>
      </c>
      <c r="E635" s="6" t="s">
        <v>210</v>
      </c>
      <c r="F635" s="7">
        <v>292</v>
      </c>
      <c r="G635" s="7">
        <v>291.5</v>
      </c>
      <c r="H635" s="7">
        <v>292.5</v>
      </c>
      <c r="I635" s="7">
        <v>293</v>
      </c>
      <c r="J635" s="7">
        <v>293.5</v>
      </c>
      <c r="K635" s="7">
        <v>293.5</v>
      </c>
      <c r="L635" s="6">
        <v>3500</v>
      </c>
      <c r="M635" s="8">
        <v>5250</v>
      </c>
      <c r="N635" s="9">
        <f t="shared" si="178"/>
        <v>0.51369863013698636</v>
      </c>
    </row>
    <row r="636" spans="1:14" ht="15.75">
      <c r="A636" s="4">
        <v>16</v>
      </c>
      <c r="B636" s="5">
        <v>51</v>
      </c>
      <c r="C636" s="6" t="s">
        <v>78</v>
      </c>
      <c r="D636" s="6" t="s">
        <v>21</v>
      </c>
      <c r="E636" s="6" t="s">
        <v>211</v>
      </c>
      <c r="F636" s="7">
        <v>925</v>
      </c>
      <c r="G636" s="7">
        <v>919</v>
      </c>
      <c r="H636" s="7">
        <v>928</v>
      </c>
      <c r="I636" s="7">
        <v>931</v>
      </c>
      <c r="J636" s="7">
        <v>934</v>
      </c>
      <c r="K636" s="7">
        <v>931</v>
      </c>
      <c r="L636" s="6">
        <v>700</v>
      </c>
      <c r="M636" s="8">
        <v>4200</v>
      </c>
      <c r="N636" s="9">
        <f t="shared" si="178"/>
        <v>0.64864864864864868</v>
      </c>
    </row>
    <row r="637" spans="1:14" ht="15.75">
      <c r="A637" s="4">
        <v>17</v>
      </c>
      <c r="B637" s="5">
        <v>51</v>
      </c>
      <c r="C637" s="6" t="s">
        <v>78</v>
      </c>
      <c r="D637" s="6" t="s">
        <v>21</v>
      </c>
      <c r="E637" s="6" t="s">
        <v>212</v>
      </c>
      <c r="F637" s="7">
        <v>941</v>
      </c>
      <c r="G637" s="7">
        <v>939</v>
      </c>
      <c r="H637" s="7">
        <v>943</v>
      </c>
      <c r="I637" s="7">
        <v>945</v>
      </c>
      <c r="J637" s="7">
        <v>947</v>
      </c>
      <c r="K637" s="7">
        <v>939</v>
      </c>
      <c r="L637" s="6">
        <v>1100</v>
      </c>
      <c r="M637" s="8">
        <v>-2200</v>
      </c>
      <c r="N637" s="63">
        <f t="shared" si="178"/>
        <v>-0.21253985122210414</v>
      </c>
    </row>
    <row r="638" spans="1:14" ht="15.75">
      <c r="A638" s="4">
        <v>18</v>
      </c>
      <c r="B638" s="5">
        <v>51</v>
      </c>
      <c r="C638" s="6" t="s">
        <v>78</v>
      </c>
      <c r="D638" s="6" t="s">
        <v>21</v>
      </c>
      <c r="E638" s="6" t="s">
        <v>213</v>
      </c>
      <c r="F638" s="7">
        <v>700</v>
      </c>
      <c r="G638" s="7">
        <v>696</v>
      </c>
      <c r="H638" s="7">
        <v>702</v>
      </c>
      <c r="I638" s="7">
        <v>704</v>
      </c>
      <c r="J638" s="7">
        <v>706</v>
      </c>
      <c r="K638" s="7">
        <v>704</v>
      </c>
      <c r="L638" s="6">
        <v>1000</v>
      </c>
      <c r="M638" s="8">
        <v>4000</v>
      </c>
      <c r="N638" s="9">
        <f t="shared" si="178"/>
        <v>0.5714285714285714</v>
      </c>
    </row>
    <row r="639" spans="1:14" ht="15.75">
      <c r="A639" s="4">
        <v>19</v>
      </c>
      <c r="B639" s="5">
        <v>48</v>
      </c>
      <c r="C639" s="6" t="s">
        <v>78</v>
      </c>
      <c r="D639" s="6" t="s">
        <v>21</v>
      </c>
      <c r="E639" s="6" t="s">
        <v>214</v>
      </c>
      <c r="F639" s="7">
        <v>64</v>
      </c>
      <c r="G639" s="7">
        <v>63.4</v>
      </c>
      <c r="H639" s="7">
        <v>64.3</v>
      </c>
      <c r="I639" s="7">
        <v>64.599999999999994</v>
      </c>
      <c r="J639" s="7">
        <v>64.900000000000006</v>
      </c>
      <c r="K639" s="7">
        <v>63.4</v>
      </c>
      <c r="L639" s="6">
        <v>8000</v>
      </c>
      <c r="M639" s="8">
        <v>-4800.00000000001</v>
      </c>
      <c r="N639" s="63">
        <f t="shared" si="178"/>
        <v>-0.93750000000000189</v>
      </c>
    </row>
    <row r="640" spans="1:14" ht="15.75">
      <c r="A640" s="4">
        <v>20</v>
      </c>
      <c r="B640" s="5">
        <v>48</v>
      </c>
      <c r="C640" s="6" t="s">
        <v>78</v>
      </c>
      <c r="D640" s="6" t="s">
        <v>21</v>
      </c>
      <c r="E640" s="6" t="s">
        <v>215</v>
      </c>
      <c r="F640" s="7">
        <v>657.6</v>
      </c>
      <c r="G640" s="7">
        <v>651.6</v>
      </c>
      <c r="H640" s="7">
        <v>660.6</v>
      </c>
      <c r="I640" s="7">
        <v>663.6</v>
      </c>
      <c r="J640" s="7">
        <v>666.6</v>
      </c>
      <c r="K640" s="7">
        <v>666.6</v>
      </c>
      <c r="L640" s="6">
        <v>700</v>
      </c>
      <c r="M640" s="8">
        <v>6300</v>
      </c>
      <c r="N640" s="9">
        <f t="shared" si="178"/>
        <v>1.3686131386861313</v>
      </c>
    </row>
    <row r="641" spans="1:14" ht="15.75">
      <c r="A641" s="4">
        <v>21</v>
      </c>
      <c r="B641" s="5">
        <v>48</v>
      </c>
      <c r="C641" s="6" t="s">
        <v>78</v>
      </c>
      <c r="D641" s="6" t="s">
        <v>21</v>
      </c>
      <c r="E641" s="6" t="s">
        <v>197</v>
      </c>
      <c r="F641" s="7">
        <v>864.5</v>
      </c>
      <c r="G641" s="7">
        <v>860.5</v>
      </c>
      <c r="H641" s="7">
        <v>866.5</v>
      </c>
      <c r="I641" s="7">
        <v>868.5</v>
      </c>
      <c r="J641" s="7">
        <v>870.5</v>
      </c>
      <c r="K641" s="7">
        <v>870.5</v>
      </c>
      <c r="L641" s="6">
        <v>1000</v>
      </c>
      <c r="M641" s="8">
        <v>6000</v>
      </c>
      <c r="N641" s="9">
        <f t="shared" si="178"/>
        <v>0.69404279930595725</v>
      </c>
    </row>
    <row r="642" spans="1:14" ht="15.75">
      <c r="A642" s="4">
        <v>22</v>
      </c>
      <c r="B642" s="5">
        <v>48</v>
      </c>
      <c r="C642" s="6" t="s">
        <v>78</v>
      </c>
      <c r="D642" s="6" t="s">
        <v>21</v>
      </c>
      <c r="E642" s="6" t="s">
        <v>215</v>
      </c>
      <c r="F642" s="7">
        <v>657.6</v>
      </c>
      <c r="G642" s="7">
        <v>651.6</v>
      </c>
      <c r="H642" s="7">
        <v>660.6</v>
      </c>
      <c r="I642" s="7">
        <v>663.6</v>
      </c>
      <c r="J642" s="7">
        <v>666.6</v>
      </c>
      <c r="K642" s="7">
        <v>666.6</v>
      </c>
      <c r="L642" s="6">
        <v>700</v>
      </c>
      <c r="M642" s="8">
        <v>6300</v>
      </c>
      <c r="N642" s="9">
        <f t="shared" si="178"/>
        <v>1.3686131386861313</v>
      </c>
    </row>
    <row r="643" spans="1:14" ht="15.75">
      <c r="A643" s="4">
        <v>23</v>
      </c>
      <c r="B643" s="5">
        <v>48</v>
      </c>
      <c r="C643" s="6" t="s">
        <v>78</v>
      </c>
      <c r="D643" s="6" t="s">
        <v>21</v>
      </c>
      <c r="E643" s="6" t="s">
        <v>197</v>
      </c>
      <c r="F643" s="7">
        <v>864.5</v>
      </c>
      <c r="G643" s="7">
        <v>860.5</v>
      </c>
      <c r="H643" s="7">
        <v>866.5</v>
      </c>
      <c r="I643" s="7">
        <v>868.5</v>
      </c>
      <c r="J643" s="7">
        <v>870.5</v>
      </c>
      <c r="K643" s="7">
        <v>870.5</v>
      </c>
      <c r="L643" s="6">
        <v>1000</v>
      </c>
      <c r="M643" s="8">
        <v>6000</v>
      </c>
      <c r="N643" s="9">
        <f t="shared" si="178"/>
        <v>0.69404279930595725</v>
      </c>
    </row>
    <row r="644" spans="1:14" ht="15.75">
      <c r="A644" s="4">
        <v>24</v>
      </c>
      <c r="B644" s="5">
        <v>48</v>
      </c>
      <c r="C644" s="6" t="s">
        <v>78</v>
      </c>
      <c r="D644" s="6" t="s">
        <v>21</v>
      </c>
      <c r="E644" s="6" t="s">
        <v>216</v>
      </c>
      <c r="F644" s="7">
        <v>865</v>
      </c>
      <c r="G644" s="7">
        <v>859</v>
      </c>
      <c r="H644" s="7">
        <v>868</v>
      </c>
      <c r="I644" s="7">
        <v>871</v>
      </c>
      <c r="J644" s="7">
        <v>874</v>
      </c>
      <c r="K644" s="7">
        <v>874</v>
      </c>
      <c r="L644" s="6">
        <v>800</v>
      </c>
      <c r="M644" s="8">
        <v>7200</v>
      </c>
      <c r="N644" s="9">
        <f t="shared" si="178"/>
        <v>1.0404624277456647</v>
      </c>
    </row>
    <row r="645" spans="1:14" ht="15.75">
      <c r="A645" s="4">
        <v>25</v>
      </c>
      <c r="B645" s="5">
        <v>47</v>
      </c>
      <c r="C645" s="6" t="s">
        <v>78</v>
      </c>
      <c r="D645" s="6" t="s">
        <v>21</v>
      </c>
      <c r="E645" s="6" t="s">
        <v>217</v>
      </c>
      <c r="F645" s="7">
        <v>843</v>
      </c>
      <c r="G645" s="7">
        <v>837</v>
      </c>
      <c r="H645" s="7">
        <v>846</v>
      </c>
      <c r="I645" s="7">
        <v>849</v>
      </c>
      <c r="J645" s="7">
        <v>852</v>
      </c>
      <c r="K645" s="7">
        <v>846</v>
      </c>
      <c r="L645" s="6">
        <v>700</v>
      </c>
      <c r="M645" s="8">
        <v>2100</v>
      </c>
      <c r="N645" s="9">
        <f t="shared" si="178"/>
        <v>0.35587188612099646</v>
      </c>
    </row>
    <row r="646" spans="1:14" ht="15.75">
      <c r="A646" s="4">
        <v>26</v>
      </c>
      <c r="B646" s="5">
        <v>47</v>
      </c>
      <c r="C646" s="6" t="s">
        <v>78</v>
      </c>
      <c r="D646" s="6" t="s">
        <v>21</v>
      </c>
      <c r="E646" s="6" t="s">
        <v>198</v>
      </c>
      <c r="F646" s="7">
        <v>500.3</v>
      </c>
      <c r="G646" s="7">
        <v>499</v>
      </c>
      <c r="H646" s="7">
        <v>501.5</v>
      </c>
      <c r="I646" s="7">
        <v>503</v>
      </c>
      <c r="J646" s="7">
        <v>504.5</v>
      </c>
      <c r="K646" s="7">
        <v>503</v>
      </c>
      <c r="L646" s="6">
        <v>1500</v>
      </c>
      <c r="M646" s="8">
        <v>4049.99999999998</v>
      </c>
      <c r="N646" s="9">
        <f t="shared" si="178"/>
        <v>0.53967619428342728</v>
      </c>
    </row>
    <row r="647" spans="1:14" ht="15.75">
      <c r="A647" s="4">
        <v>27</v>
      </c>
      <c r="B647" s="5">
        <v>47</v>
      </c>
      <c r="C647" s="6" t="s">
        <v>78</v>
      </c>
      <c r="D647" s="6" t="s">
        <v>21</v>
      </c>
      <c r="E647" s="6" t="s">
        <v>61</v>
      </c>
      <c r="F647" s="7">
        <v>92.3</v>
      </c>
      <c r="G647" s="7">
        <v>91.7</v>
      </c>
      <c r="H647" s="7">
        <v>92.6</v>
      </c>
      <c r="I647" s="7">
        <v>92.9</v>
      </c>
      <c r="J647" s="7">
        <v>93.2</v>
      </c>
      <c r="K647" s="7">
        <v>93.2</v>
      </c>
      <c r="L647" s="6">
        <v>9000</v>
      </c>
      <c r="M647" s="8">
        <v>8100.00000000005</v>
      </c>
      <c r="N647" s="9">
        <f t="shared" si="178"/>
        <v>0.97508125677140378</v>
      </c>
    </row>
    <row r="648" spans="1:14" ht="15.75">
      <c r="A648" s="4">
        <v>28</v>
      </c>
      <c r="B648" s="5">
        <v>42782</v>
      </c>
      <c r="C648" s="6" t="s">
        <v>78</v>
      </c>
      <c r="D648" s="6" t="s">
        <v>21</v>
      </c>
      <c r="E648" s="6" t="s">
        <v>218</v>
      </c>
      <c r="F648" s="7">
        <v>417.5</v>
      </c>
      <c r="G648" s="7">
        <v>415.5</v>
      </c>
      <c r="H648" s="7">
        <v>418.5</v>
      </c>
      <c r="I648" s="7">
        <v>419.5</v>
      </c>
      <c r="J648" s="7">
        <v>420.5</v>
      </c>
      <c r="K648" s="7">
        <v>420.5</v>
      </c>
      <c r="L648" s="6">
        <v>2000</v>
      </c>
      <c r="M648" s="8">
        <v>6000</v>
      </c>
      <c r="N648" s="9">
        <f t="shared" si="178"/>
        <v>0.71856287425149701</v>
      </c>
    </row>
    <row r="649" spans="1:14" ht="15.75">
      <c r="A649" s="4">
        <v>29</v>
      </c>
      <c r="B649" s="5">
        <v>46</v>
      </c>
      <c r="C649" s="6" t="s">
        <v>78</v>
      </c>
      <c r="D649" s="6" t="s">
        <v>47</v>
      </c>
      <c r="E649" s="6" t="s">
        <v>219</v>
      </c>
      <c r="F649" s="7">
        <v>90.35</v>
      </c>
      <c r="G649" s="7">
        <v>91</v>
      </c>
      <c r="H649" s="7">
        <v>90</v>
      </c>
      <c r="I649" s="7">
        <v>89.7</v>
      </c>
      <c r="J649" s="7">
        <v>89.4</v>
      </c>
      <c r="K649" s="7">
        <v>89.4</v>
      </c>
      <c r="L649" s="6">
        <v>2500</v>
      </c>
      <c r="M649" s="8">
        <v>2374.99999999997</v>
      </c>
      <c r="N649" s="9">
        <f t="shared" si="178"/>
        <v>1.0514665190924051</v>
      </c>
    </row>
    <row r="650" spans="1:14" ht="15.75">
      <c r="A650" s="4">
        <v>30</v>
      </c>
      <c r="B650" s="5">
        <v>46</v>
      </c>
      <c r="C650" s="6" t="s">
        <v>78</v>
      </c>
      <c r="D650" s="6" t="s">
        <v>47</v>
      </c>
      <c r="E650" s="6" t="s">
        <v>220</v>
      </c>
      <c r="F650" s="7">
        <v>90.35</v>
      </c>
      <c r="G650" s="7">
        <v>91</v>
      </c>
      <c r="H650" s="7">
        <v>90</v>
      </c>
      <c r="I650" s="7">
        <v>89.7</v>
      </c>
      <c r="J650" s="7">
        <v>89.4</v>
      </c>
      <c r="K650" s="7">
        <v>89.4</v>
      </c>
      <c r="L650" s="6">
        <v>7125</v>
      </c>
      <c r="M650" s="8">
        <v>6768.74999999992</v>
      </c>
      <c r="N650" s="9">
        <f t="shared" si="178"/>
        <v>1.051466519092406</v>
      </c>
    </row>
    <row r="651" spans="1:14" ht="15.75">
      <c r="A651" s="4">
        <v>31</v>
      </c>
      <c r="B651" s="5">
        <v>46</v>
      </c>
      <c r="C651" s="6" t="s">
        <v>78</v>
      </c>
      <c r="D651" s="6" t="s">
        <v>47</v>
      </c>
      <c r="E651" s="6" t="s">
        <v>221</v>
      </c>
      <c r="F651" s="7">
        <v>227</v>
      </c>
      <c r="G651" s="7">
        <v>229</v>
      </c>
      <c r="H651" s="7">
        <v>226</v>
      </c>
      <c r="I651" s="7">
        <v>225</v>
      </c>
      <c r="J651" s="7">
        <v>224</v>
      </c>
      <c r="K651" s="7">
        <v>225</v>
      </c>
      <c r="L651" s="6">
        <v>2500</v>
      </c>
      <c r="M651" s="8">
        <v>5000</v>
      </c>
      <c r="N651" s="9">
        <f t="shared" si="178"/>
        <v>0.88105726872246692</v>
      </c>
    </row>
    <row r="652" spans="1:14" ht="15.75">
      <c r="A652" s="4">
        <v>32</v>
      </c>
      <c r="B652" s="5">
        <v>46</v>
      </c>
      <c r="C652" s="6" t="s">
        <v>78</v>
      </c>
      <c r="D652" s="6" t="s">
        <v>47</v>
      </c>
      <c r="E652" s="6" t="s">
        <v>222</v>
      </c>
      <c r="F652" s="7">
        <v>147.19999999999999</v>
      </c>
      <c r="G652" s="7">
        <v>148.19999999999999</v>
      </c>
      <c r="H652" s="7">
        <v>146.69999999999999</v>
      </c>
      <c r="I652" s="7">
        <v>146.19999999999999</v>
      </c>
      <c r="J652" s="7">
        <v>145.69999999999999</v>
      </c>
      <c r="K652" s="7">
        <v>145.69999999999999</v>
      </c>
      <c r="L652" s="6">
        <v>7000</v>
      </c>
      <c r="M652" s="8">
        <v>10500</v>
      </c>
      <c r="N652" s="9">
        <f t="shared" si="178"/>
        <v>1.0190217391304348</v>
      </c>
    </row>
    <row r="653" spans="1:14" ht="15.75">
      <c r="A653" s="4">
        <v>33</v>
      </c>
      <c r="B653" s="5">
        <v>45</v>
      </c>
      <c r="C653" s="6" t="s">
        <v>192</v>
      </c>
      <c r="D653" s="6" t="s">
        <v>47</v>
      </c>
      <c r="E653" s="6" t="s">
        <v>223</v>
      </c>
      <c r="F653" s="7">
        <v>479</v>
      </c>
      <c r="G653" s="7">
        <v>483</v>
      </c>
      <c r="H653" s="7">
        <v>477</v>
      </c>
      <c r="I653" s="7">
        <v>475</v>
      </c>
      <c r="J653" s="7">
        <v>473</v>
      </c>
      <c r="K653" s="7">
        <v>473</v>
      </c>
      <c r="L653" s="6">
        <v>2100</v>
      </c>
      <c r="M653" s="8">
        <f>IF(D653="BUY",(K653-F653)*(L653),(F653-K653)*(L653))</f>
        <v>12600</v>
      </c>
      <c r="N653" s="9">
        <f t="shared" si="178"/>
        <v>1.2526096033402923</v>
      </c>
    </row>
    <row r="654" spans="1:14" ht="15.75">
      <c r="A654" s="4">
        <v>34</v>
      </c>
      <c r="B654" s="5">
        <v>45</v>
      </c>
      <c r="C654" s="6" t="s">
        <v>78</v>
      </c>
      <c r="D654" s="6" t="s">
        <v>47</v>
      </c>
      <c r="E654" s="6" t="s">
        <v>224</v>
      </c>
      <c r="F654" s="7">
        <v>305.5</v>
      </c>
      <c r="G654" s="7">
        <v>307</v>
      </c>
      <c r="H654" s="7">
        <v>304.8</v>
      </c>
      <c r="I654" s="7">
        <v>304.10000000000002</v>
      </c>
      <c r="J654" s="7">
        <v>303.39999999999998</v>
      </c>
      <c r="K654" s="7">
        <v>303.39999999999998</v>
      </c>
      <c r="L654" s="6">
        <v>3200</v>
      </c>
      <c r="M654" s="8">
        <v>6720.00000000007</v>
      </c>
      <c r="N654" s="9">
        <f t="shared" si="178"/>
        <v>0.68739770867431149</v>
      </c>
    </row>
    <row r="655" spans="1:14" ht="15.75">
      <c r="A655" s="4">
        <v>35</v>
      </c>
      <c r="B655" s="5">
        <v>42779</v>
      </c>
      <c r="C655" s="6" t="s">
        <v>78</v>
      </c>
      <c r="D655" s="6" t="s">
        <v>21</v>
      </c>
      <c r="E655" s="6" t="s">
        <v>203</v>
      </c>
      <c r="F655" s="7">
        <v>111.65</v>
      </c>
      <c r="G655" s="7">
        <v>111</v>
      </c>
      <c r="H655" s="7">
        <v>112.3</v>
      </c>
      <c r="I655" s="7">
        <v>112.6</v>
      </c>
      <c r="J655" s="7">
        <v>113</v>
      </c>
      <c r="K655" s="7">
        <v>113</v>
      </c>
      <c r="L655" s="6">
        <v>3500</v>
      </c>
      <c r="M655" s="8">
        <v>4724.99999999998</v>
      </c>
      <c r="N655" s="9">
        <f t="shared" si="178"/>
        <v>1.2091356918943075</v>
      </c>
    </row>
    <row r="656" spans="1:14" ht="15.75">
      <c r="A656" s="4">
        <v>36</v>
      </c>
      <c r="B656" s="5">
        <v>42779</v>
      </c>
      <c r="C656" s="6" t="s">
        <v>78</v>
      </c>
      <c r="D656" s="6" t="s">
        <v>21</v>
      </c>
      <c r="E656" s="6" t="s">
        <v>225</v>
      </c>
      <c r="F656" s="7">
        <v>158</v>
      </c>
      <c r="G656" s="7">
        <v>157</v>
      </c>
      <c r="H656" s="7">
        <v>159</v>
      </c>
      <c r="I656" s="7">
        <v>160</v>
      </c>
      <c r="J656" s="7">
        <v>161</v>
      </c>
      <c r="K656" s="7">
        <v>157</v>
      </c>
      <c r="L656" s="6">
        <v>3500</v>
      </c>
      <c r="M656" s="8">
        <v>-3500</v>
      </c>
      <c r="N656" s="63">
        <f t="shared" si="178"/>
        <v>-0.63291139240506322</v>
      </c>
    </row>
    <row r="657" spans="1:14" ht="15.75">
      <c r="A657" s="4">
        <v>37</v>
      </c>
      <c r="B657" s="5">
        <v>42779</v>
      </c>
      <c r="C657" s="6" t="s">
        <v>78</v>
      </c>
      <c r="D657" s="6" t="s">
        <v>21</v>
      </c>
      <c r="E657" s="6" t="s">
        <v>197</v>
      </c>
      <c r="F657" s="7">
        <v>830</v>
      </c>
      <c r="G657" s="7">
        <v>826</v>
      </c>
      <c r="H657" s="7">
        <v>832</v>
      </c>
      <c r="I657" s="7">
        <v>834</v>
      </c>
      <c r="J657" s="7">
        <v>836</v>
      </c>
      <c r="K657" s="7">
        <v>836</v>
      </c>
      <c r="L657" s="6">
        <v>1000</v>
      </c>
      <c r="M657" s="8">
        <v>6000</v>
      </c>
      <c r="N657" s="9">
        <f t="shared" si="178"/>
        <v>0.72289156626506013</v>
      </c>
    </row>
    <row r="658" spans="1:14" ht="15.75">
      <c r="A658" s="4">
        <v>38</v>
      </c>
      <c r="B658" s="5">
        <v>42779</v>
      </c>
      <c r="C658" s="6" t="s">
        <v>78</v>
      </c>
      <c r="D658" s="6" t="s">
        <v>47</v>
      </c>
      <c r="E658" s="6" t="s">
        <v>226</v>
      </c>
      <c r="F658" s="7">
        <v>743.5</v>
      </c>
      <c r="G658" s="7">
        <v>746.5</v>
      </c>
      <c r="H658" s="7">
        <v>742</v>
      </c>
      <c r="I658" s="7">
        <v>740.5</v>
      </c>
      <c r="J658" s="7">
        <v>739</v>
      </c>
      <c r="K658" s="7">
        <v>739</v>
      </c>
      <c r="L658" s="6">
        <v>1400</v>
      </c>
      <c r="M658" s="8">
        <v>6300</v>
      </c>
      <c r="N658" s="9">
        <f t="shared" si="178"/>
        <v>0.60524546065904505</v>
      </c>
    </row>
    <row r="659" spans="1:14" ht="15.75">
      <c r="A659" s="4">
        <v>39</v>
      </c>
      <c r="B659" s="5">
        <v>42776</v>
      </c>
      <c r="C659" s="6" t="s">
        <v>78</v>
      </c>
      <c r="D659" s="6" t="s">
        <v>21</v>
      </c>
      <c r="E659" s="6" t="s">
        <v>109</v>
      </c>
      <c r="F659" s="7">
        <v>1025</v>
      </c>
      <c r="G659" s="7">
        <v>1020</v>
      </c>
      <c r="H659" s="7">
        <v>1028</v>
      </c>
      <c r="I659" s="7">
        <v>1031</v>
      </c>
      <c r="J659" s="7">
        <v>1034</v>
      </c>
      <c r="K659" s="7">
        <v>1034</v>
      </c>
      <c r="L659" s="6">
        <v>600</v>
      </c>
      <c r="M659" s="8">
        <v>5400</v>
      </c>
      <c r="N659" s="9">
        <f t="shared" si="178"/>
        <v>0.87804878048780488</v>
      </c>
    </row>
    <row r="660" spans="1:14" ht="15.75">
      <c r="A660" s="4">
        <v>40</v>
      </c>
      <c r="B660" s="5">
        <v>42776</v>
      </c>
      <c r="C660" s="6" t="s">
        <v>78</v>
      </c>
      <c r="D660" s="6" t="s">
        <v>21</v>
      </c>
      <c r="E660" s="6" t="s">
        <v>177</v>
      </c>
      <c r="F660" s="7">
        <v>187</v>
      </c>
      <c r="G660" s="7">
        <v>186</v>
      </c>
      <c r="H660" s="7">
        <v>187.7</v>
      </c>
      <c r="I660" s="7">
        <v>188.4</v>
      </c>
      <c r="J660" s="7">
        <v>189</v>
      </c>
      <c r="K660" s="7">
        <v>189</v>
      </c>
      <c r="L660" s="6">
        <v>3500</v>
      </c>
      <c r="M660" s="8">
        <v>7000</v>
      </c>
      <c r="N660" s="9">
        <f t="shared" si="178"/>
        <v>1.0695187165775399</v>
      </c>
    </row>
    <row r="661" spans="1:14" ht="15.75">
      <c r="A661" s="4">
        <v>41</v>
      </c>
      <c r="B661" s="5">
        <v>42776</v>
      </c>
      <c r="C661" s="6" t="s">
        <v>78</v>
      </c>
      <c r="D661" s="6" t="s">
        <v>21</v>
      </c>
      <c r="E661" s="6" t="s">
        <v>161</v>
      </c>
      <c r="F661" s="7">
        <v>311</v>
      </c>
      <c r="G661" s="7">
        <v>309.5</v>
      </c>
      <c r="H661" s="7">
        <v>312</v>
      </c>
      <c r="I661" s="7">
        <v>313</v>
      </c>
      <c r="J661" s="7">
        <v>314</v>
      </c>
      <c r="K661" s="7">
        <v>314</v>
      </c>
      <c r="L661" s="6">
        <v>2500</v>
      </c>
      <c r="M661" s="8">
        <v>7500</v>
      </c>
      <c r="N661" s="9">
        <f t="shared" si="178"/>
        <v>0.96463022508038587</v>
      </c>
    </row>
    <row r="662" spans="1:14" ht="15.75">
      <c r="A662" s="4">
        <v>42</v>
      </c>
      <c r="B662" s="5">
        <v>42775</v>
      </c>
      <c r="C662" s="6" t="s">
        <v>78</v>
      </c>
      <c r="D662" s="6" t="s">
        <v>21</v>
      </c>
      <c r="E662" s="6" t="s">
        <v>202</v>
      </c>
      <c r="F662" s="7">
        <v>376.6</v>
      </c>
      <c r="G662" s="7">
        <v>374.5</v>
      </c>
      <c r="H662" s="7">
        <v>377.5</v>
      </c>
      <c r="I662" s="7">
        <v>378.5</v>
      </c>
      <c r="J662" s="7">
        <v>379.5</v>
      </c>
      <c r="K662" s="7">
        <v>379.5</v>
      </c>
      <c r="L662" s="6">
        <v>2000</v>
      </c>
      <c r="M662" s="8">
        <v>5799.99999999995</v>
      </c>
      <c r="N662" s="9">
        <f t="shared" si="178"/>
        <v>0.77004779607009433</v>
      </c>
    </row>
    <row r="663" spans="1:14" ht="15.75">
      <c r="A663" s="4">
        <v>43</v>
      </c>
      <c r="B663" s="5">
        <v>42775</v>
      </c>
      <c r="C663" s="6" t="s">
        <v>78</v>
      </c>
      <c r="D663" s="6" t="s">
        <v>21</v>
      </c>
      <c r="E663" s="6" t="s">
        <v>202</v>
      </c>
      <c r="F663" s="7">
        <v>376.6</v>
      </c>
      <c r="G663" s="7">
        <v>374.5</v>
      </c>
      <c r="H663" s="7">
        <v>377.5</v>
      </c>
      <c r="I663" s="7">
        <v>378.5</v>
      </c>
      <c r="J663" s="7">
        <v>379.5</v>
      </c>
      <c r="K663" s="7">
        <v>379.5</v>
      </c>
      <c r="L663" s="6">
        <v>2000</v>
      </c>
      <c r="M663" s="8">
        <v>5799.99999999995</v>
      </c>
      <c r="N663" s="9">
        <f t="shared" si="178"/>
        <v>0.77004779607009433</v>
      </c>
    </row>
    <row r="664" spans="1:14" ht="15.75">
      <c r="A664" s="4">
        <v>44</v>
      </c>
      <c r="B664" s="5">
        <v>42775</v>
      </c>
      <c r="C664" s="6" t="s">
        <v>78</v>
      </c>
      <c r="D664" s="6" t="s">
        <v>21</v>
      </c>
      <c r="E664" s="6" t="s">
        <v>93</v>
      </c>
      <c r="F664" s="7">
        <v>741</v>
      </c>
      <c r="G664" s="7">
        <v>737</v>
      </c>
      <c r="H664" s="7">
        <v>743</v>
      </c>
      <c r="I664" s="7">
        <v>745</v>
      </c>
      <c r="J664" s="7">
        <v>747</v>
      </c>
      <c r="K664" s="7">
        <v>743</v>
      </c>
      <c r="L664" s="6">
        <v>1200</v>
      </c>
      <c r="M664" s="8">
        <v>1200</v>
      </c>
      <c r="N664" s="9">
        <f t="shared" si="178"/>
        <v>0.1349527665317139</v>
      </c>
    </row>
    <row r="665" spans="1:14" ht="15.75">
      <c r="A665" s="4">
        <v>45</v>
      </c>
      <c r="B665" s="5">
        <v>42774</v>
      </c>
      <c r="C665" s="6" t="s">
        <v>78</v>
      </c>
      <c r="D665" s="6" t="s">
        <v>21</v>
      </c>
      <c r="E665" s="6" t="s">
        <v>202</v>
      </c>
      <c r="F665" s="7">
        <v>376.6</v>
      </c>
      <c r="G665" s="7">
        <v>374.5</v>
      </c>
      <c r="H665" s="7">
        <v>377.5</v>
      </c>
      <c r="I665" s="7">
        <v>378.5</v>
      </c>
      <c r="J665" s="7">
        <v>379.5</v>
      </c>
      <c r="K665" s="7">
        <v>379.5</v>
      </c>
      <c r="L665" s="6">
        <v>2000</v>
      </c>
      <c r="M665" s="8">
        <v>5799.99999999995</v>
      </c>
      <c r="N665" s="9">
        <f t="shared" si="178"/>
        <v>0.77004779607009433</v>
      </c>
    </row>
    <row r="666" spans="1:14" ht="15.75">
      <c r="A666" s="4">
        <v>46</v>
      </c>
      <c r="B666" s="5">
        <v>42774</v>
      </c>
      <c r="C666" s="6" t="s">
        <v>78</v>
      </c>
      <c r="D666" s="6" t="s">
        <v>21</v>
      </c>
      <c r="E666" s="6" t="s">
        <v>212</v>
      </c>
      <c r="F666" s="7">
        <v>922.5</v>
      </c>
      <c r="G666" s="7">
        <v>919</v>
      </c>
      <c r="H666" s="7">
        <v>924.5</v>
      </c>
      <c r="I666" s="7">
        <v>926.5</v>
      </c>
      <c r="J666" s="7">
        <v>928.5</v>
      </c>
      <c r="K666" s="7">
        <v>928.5</v>
      </c>
      <c r="L666" s="6">
        <v>1100</v>
      </c>
      <c r="M666" s="8">
        <v>6600</v>
      </c>
      <c r="N666" s="9">
        <f t="shared" si="178"/>
        <v>0.65040650406504064</v>
      </c>
    </row>
    <row r="667" spans="1:14" ht="15.75">
      <c r="A667" s="4">
        <v>47</v>
      </c>
      <c r="B667" s="5">
        <v>42774</v>
      </c>
      <c r="C667" s="6" t="s">
        <v>78</v>
      </c>
      <c r="D667" s="6" t="s">
        <v>21</v>
      </c>
      <c r="E667" s="6" t="s">
        <v>227</v>
      </c>
      <c r="F667" s="7">
        <v>159</v>
      </c>
      <c r="G667" s="7">
        <v>158.4</v>
      </c>
      <c r="H667" s="7">
        <v>159.30000000000001</v>
      </c>
      <c r="I667" s="7">
        <v>159.6</v>
      </c>
      <c r="J667" s="7">
        <v>159.9</v>
      </c>
      <c r="K667" s="7">
        <v>159.9</v>
      </c>
      <c r="L667" s="6">
        <v>7000</v>
      </c>
      <c r="M667" s="8">
        <v>6300.00000000004</v>
      </c>
      <c r="N667" s="9">
        <f t="shared" si="178"/>
        <v>0.56603773584906014</v>
      </c>
    </row>
    <row r="668" spans="1:14" ht="15.75">
      <c r="A668" s="4">
        <v>48</v>
      </c>
      <c r="B668" s="5">
        <v>42773</v>
      </c>
      <c r="C668" s="6" t="s">
        <v>78</v>
      </c>
      <c r="D668" s="6" t="s">
        <v>21</v>
      </c>
      <c r="E668" s="6" t="s">
        <v>22</v>
      </c>
      <c r="F668" s="7">
        <v>704</v>
      </c>
      <c r="G668" s="7">
        <v>702</v>
      </c>
      <c r="H668" s="7">
        <v>706</v>
      </c>
      <c r="I668" s="7">
        <v>708</v>
      </c>
      <c r="J668" s="7">
        <v>710</v>
      </c>
      <c r="K668" s="7">
        <v>710</v>
      </c>
      <c r="L668" s="6">
        <v>1200</v>
      </c>
      <c r="M668" s="8">
        <v>7200</v>
      </c>
      <c r="N668" s="9">
        <f t="shared" si="178"/>
        <v>0.85227272727272729</v>
      </c>
    </row>
    <row r="669" spans="1:14" ht="15.75">
      <c r="A669" s="4">
        <v>49</v>
      </c>
      <c r="B669" s="5">
        <v>42773</v>
      </c>
      <c r="C669" s="6" t="s">
        <v>78</v>
      </c>
      <c r="D669" s="6" t="s">
        <v>21</v>
      </c>
      <c r="E669" s="6" t="s">
        <v>160</v>
      </c>
      <c r="F669" s="7">
        <v>312</v>
      </c>
      <c r="G669" s="7">
        <v>310</v>
      </c>
      <c r="H669" s="7">
        <v>313</v>
      </c>
      <c r="I669" s="7">
        <v>314</v>
      </c>
      <c r="J669" s="7">
        <v>315</v>
      </c>
      <c r="K669" s="7">
        <v>315</v>
      </c>
      <c r="L669" s="6">
        <v>3000</v>
      </c>
      <c r="M669" s="8">
        <v>9000</v>
      </c>
      <c r="N669" s="9">
        <f t="shared" si="178"/>
        <v>0.96153846153846145</v>
      </c>
    </row>
    <row r="670" spans="1:14" ht="15.75">
      <c r="A670" s="4">
        <v>50</v>
      </c>
      <c r="B670" s="5">
        <v>42773</v>
      </c>
      <c r="C670" s="6" t="s">
        <v>78</v>
      </c>
      <c r="D670" s="6" t="s">
        <v>21</v>
      </c>
      <c r="E670" s="6" t="s">
        <v>64</v>
      </c>
      <c r="F670" s="7">
        <v>148.1</v>
      </c>
      <c r="G670" s="7">
        <v>147.6</v>
      </c>
      <c r="H670" s="7">
        <v>148.6</v>
      </c>
      <c r="I670" s="7">
        <v>149.1</v>
      </c>
      <c r="J670" s="7">
        <v>149.6</v>
      </c>
      <c r="K670" s="7">
        <v>149.6</v>
      </c>
      <c r="L670" s="6">
        <v>5000</v>
      </c>
      <c r="M670" s="8">
        <v>7500</v>
      </c>
      <c r="N670" s="9">
        <f t="shared" si="178"/>
        <v>1.0128291694800811</v>
      </c>
    </row>
    <row r="671" spans="1:14" ht="15.75">
      <c r="A671" s="4">
        <v>51</v>
      </c>
      <c r="B671" s="5">
        <v>42773</v>
      </c>
      <c r="C671" s="6" t="s">
        <v>78</v>
      </c>
      <c r="D671" s="6" t="s">
        <v>21</v>
      </c>
      <c r="E671" s="6" t="s">
        <v>228</v>
      </c>
      <c r="F671" s="7">
        <v>808.55</v>
      </c>
      <c r="G671" s="7">
        <v>802.5</v>
      </c>
      <c r="H671" s="7">
        <v>811.5</v>
      </c>
      <c r="I671" s="7">
        <v>814.5</v>
      </c>
      <c r="J671" s="7">
        <v>817.5</v>
      </c>
      <c r="K671" s="7">
        <v>817.5</v>
      </c>
      <c r="L671" s="6">
        <v>800</v>
      </c>
      <c r="M671" s="8">
        <v>7160.00000000004</v>
      </c>
      <c r="N671" s="9">
        <f t="shared" si="178"/>
        <v>1.106919794694212</v>
      </c>
    </row>
    <row r="672" spans="1:14" ht="15.75">
      <c r="A672" s="4">
        <v>52</v>
      </c>
      <c r="B672" s="5">
        <v>42773</v>
      </c>
      <c r="C672" s="6" t="s">
        <v>78</v>
      </c>
      <c r="D672" s="6" t="s">
        <v>47</v>
      </c>
      <c r="E672" s="6" t="s">
        <v>174</v>
      </c>
      <c r="F672" s="7">
        <v>196.75</v>
      </c>
      <c r="G672" s="7">
        <v>198</v>
      </c>
      <c r="H672" s="7">
        <v>196.1</v>
      </c>
      <c r="I672" s="7">
        <v>195.5</v>
      </c>
      <c r="J672" s="7">
        <v>194.9</v>
      </c>
      <c r="K672" s="7">
        <v>194.9</v>
      </c>
      <c r="L672" s="6">
        <v>3750</v>
      </c>
      <c r="M672" s="8">
        <v>6937.49999999998</v>
      </c>
      <c r="N672" s="9">
        <f t="shared" si="178"/>
        <v>0.94027954256670632</v>
      </c>
    </row>
    <row r="673" spans="1:14" ht="15.75">
      <c r="A673" s="4">
        <v>53</v>
      </c>
      <c r="B673" s="5">
        <v>42772</v>
      </c>
      <c r="C673" s="6" t="s">
        <v>78</v>
      </c>
      <c r="D673" s="6" t="s">
        <v>47</v>
      </c>
      <c r="E673" s="6" t="s">
        <v>174</v>
      </c>
      <c r="F673" s="7">
        <v>197.6</v>
      </c>
      <c r="G673" s="7">
        <v>198.4</v>
      </c>
      <c r="H673" s="7">
        <v>197</v>
      </c>
      <c r="I673" s="7">
        <v>196.6</v>
      </c>
      <c r="J673" s="7">
        <v>195</v>
      </c>
      <c r="K673" s="7">
        <v>197.2</v>
      </c>
      <c r="L673" s="6">
        <v>3750</v>
      </c>
      <c r="M673" s="8">
        <v>1500.00000000002</v>
      </c>
      <c r="N673" s="9">
        <f t="shared" si="178"/>
        <v>0.20242914979757357</v>
      </c>
    </row>
    <row r="674" spans="1:14" ht="15.75">
      <c r="A674" s="4">
        <v>54</v>
      </c>
      <c r="B674" s="5">
        <v>42772</v>
      </c>
      <c r="C674" s="6" t="s">
        <v>78</v>
      </c>
      <c r="D674" s="6" t="s">
        <v>21</v>
      </c>
      <c r="E674" s="6" t="s">
        <v>120</v>
      </c>
      <c r="F674" s="7">
        <v>289</v>
      </c>
      <c r="G674" s="7">
        <v>287</v>
      </c>
      <c r="H674" s="7">
        <v>290</v>
      </c>
      <c r="I674" s="7">
        <v>291</v>
      </c>
      <c r="J674" s="7">
        <v>292</v>
      </c>
      <c r="K674" s="7">
        <v>292</v>
      </c>
      <c r="L674" s="6">
        <v>2500</v>
      </c>
      <c r="M674" s="8">
        <v>7500</v>
      </c>
      <c r="N674" s="9">
        <f t="shared" si="178"/>
        <v>1.0380622837370241</v>
      </c>
    </row>
    <row r="675" spans="1:14" ht="15.75">
      <c r="A675" s="4">
        <v>55</v>
      </c>
      <c r="B675" s="5">
        <v>42769</v>
      </c>
      <c r="C675" s="6" t="s">
        <v>78</v>
      </c>
      <c r="D675" s="6" t="s">
        <v>21</v>
      </c>
      <c r="E675" s="6" t="s">
        <v>128</v>
      </c>
      <c r="F675" s="7">
        <v>91.5</v>
      </c>
      <c r="G675" s="7">
        <v>91</v>
      </c>
      <c r="H675" s="7">
        <v>91.9</v>
      </c>
      <c r="I675" s="7">
        <v>92.3</v>
      </c>
      <c r="J675" s="7">
        <v>92.7</v>
      </c>
      <c r="K675" s="7">
        <v>92.7</v>
      </c>
      <c r="L675" s="6">
        <v>7125</v>
      </c>
      <c r="M675" s="54">
        <v>8550.00000000002</v>
      </c>
      <c r="N675" s="9">
        <f t="shared" si="178"/>
        <v>1.3114754098360686</v>
      </c>
    </row>
    <row r="676" spans="1:14" ht="15.75">
      <c r="A676" s="4">
        <v>56</v>
      </c>
      <c r="B676" s="5">
        <v>42769</v>
      </c>
      <c r="C676" s="6" t="s">
        <v>78</v>
      </c>
      <c r="D676" s="6" t="s">
        <v>21</v>
      </c>
      <c r="E676" s="6" t="s">
        <v>229</v>
      </c>
      <c r="F676" s="7">
        <v>976</v>
      </c>
      <c r="G676" s="7">
        <v>972</v>
      </c>
      <c r="H676" s="7">
        <v>978</v>
      </c>
      <c r="I676" s="7">
        <v>980</v>
      </c>
      <c r="J676" s="7">
        <v>982</v>
      </c>
      <c r="K676" s="7">
        <v>982</v>
      </c>
      <c r="L676" s="6">
        <v>1100</v>
      </c>
      <c r="M676" s="54">
        <v>6600</v>
      </c>
      <c r="N676" s="9">
        <f t="shared" si="178"/>
        <v>0.61475409836065575</v>
      </c>
    </row>
    <row r="677" spans="1:14" ht="15.75">
      <c r="A677" s="4">
        <v>57</v>
      </c>
      <c r="B677" s="5">
        <v>42768</v>
      </c>
      <c r="C677" s="6" t="s">
        <v>78</v>
      </c>
      <c r="D677" s="6" t="s">
        <v>21</v>
      </c>
      <c r="E677" s="6" t="s">
        <v>193</v>
      </c>
      <c r="F677" s="7">
        <v>315.64999999999998</v>
      </c>
      <c r="G677" s="7">
        <v>314.3</v>
      </c>
      <c r="H677" s="7">
        <v>316.8</v>
      </c>
      <c r="I677" s="7">
        <v>317.8</v>
      </c>
      <c r="J677" s="7">
        <v>318.8</v>
      </c>
      <c r="K677" s="7">
        <v>318.8</v>
      </c>
      <c r="L677" s="6">
        <v>1700</v>
      </c>
      <c r="M677" s="54">
        <v>5355.00000000006</v>
      </c>
      <c r="N677" s="9">
        <f t="shared" si="178"/>
        <v>0.99794075716776032</v>
      </c>
    </row>
    <row r="678" spans="1:14" ht="15.75">
      <c r="A678" s="4">
        <v>58</v>
      </c>
      <c r="B678" s="5">
        <v>42768</v>
      </c>
      <c r="C678" s="6" t="s">
        <v>78</v>
      </c>
      <c r="D678" s="6" t="s">
        <v>21</v>
      </c>
      <c r="E678" s="6" t="s">
        <v>226</v>
      </c>
      <c r="F678" s="7">
        <v>767.3</v>
      </c>
      <c r="G678" s="7">
        <v>665</v>
      </c>
      <c r="H678" s="7">
        <v>769</v>
      </c>
      <c r="I678" s="7">
        <v>771</v>
      </c>
      <c r="J678" s="7">
        <v>773</v>
      </c>
      <c r="K678" s="7">
        <v>773</v>
      </c>
      <c r="L678" s="6">
        <v>1400</v>
      </c>
      <c r="M678" s="54">
        <v>7980.00000000006</v>
      </c>
      <c r="N678" s="9">
        <f t="shared" si="178"/>
        <v>0.74286459012120987</v>
      </c>
    </row>
    <row r="679" spans="1:14" ht="15.75">
      <c r="A679" s="4">
        <v>59</v>
      </c>
      <c r="B679" s="5">
        <v>42768</v>
      </c>
      <c r="C679" s="6" t="s">
        <v>78</v>
      </c>
      <c r="D679" s="6" t="s">
        <v>21</v>
      </c>
      <c r="E679" s="6" t="s">
        <v>50</v>
      </c>
      <c r="F679" s="7">
        <v>163</v>
      </c>
      <c r="G679" s="7">
        <v>162</v>
      </c>
      <c r="H679" s="7">
        <v>163.69999999999999</v>
      </c>
      <c r="I679" s="7">
        <v>164.4</v>
      </c>
      <c r="J679" s="7">
        <v>165.2</v>
      </c>
      <c r="K679" s="7">
        <v>164.4</v>
      </c>
      <c r="L679" s="6">
        <v>3500</v>
      </c>
      <c r="M679" s="54">
        <v>4900.00000000002</v>
      </c>
      <c r="N679" s="9">
        <f t="shared" si="178"/>
        <v>0.85889570552147598</v>
      </c>
    </row>
    <row r="680" spans="1:14" ht="15.75">
      <c r="A680" s="4">
        <v>60</v>
      </c>
      <c r="B680" s="5">
        <v>42767</v>
      </c>
      <c r="C680" s="6" t="s">
        <v>78</v>
      </c>
      <c r="D680" s="6" t="s">
        <v>21</v>
      </c>
      <c r="E680" s="6" t="s">
        <v>193</v>
      </c>
      <c r="F680" s="7">
        <v>315.64999999999998</v>
      </c>
      <c r="G680" s="7">
        <v>314.3</v>
      </c>
      <c r="H680" s="7">
        <v>316.8</v>
      </c>
      <c r="I680" s="7">
        <v>317.8</v>
      </c>
      <c r="J680" s="7">
        <v>318.8</v>
      </c>
      <c r="K680" s="7">
        <v>318.8</v>
      </c>
      <c r="L680" s="6">
        <v>1700</v>
      </c>
      <c r="M680" s="54">
        <v>5355.00000000006</v>
      </c>
      <c r="N680" s="9">
        <f t="shared" si="178"/>
        <v>0.99794075716776032</v>
      </c>
    </row>
    <row r="681" spans="1:14" ht="15.75">
      <c r="A681" s="4">
        <v>61</v>
      </c>
      <c r="B681" s="5">
        <v>42767</v>
      </c>
      <c r="C681" s="6" t="s">
        <v>78</v>
      </c>
      <c r="D681" s="6" t="s">
        <v>21</v>
      </c>
      <c r="E681" s="6" t="s">
        <v>53</v>
      </c>
      <c r="F681" s="7">
        <v>136</v>
      </c>
      <c r="G681" s="7">
        <v>135.4</v>
      </c>
      <c r="H681" s="7">
        <v>136.5</v>
      </c>
      <c r="I681" s="7">
        <v>137</v>
      </c>
      <c r="J681" s="7">
        <v>137.5</v>
      </c>
      <c r="K681" s="7">
        <v>137.5</v>
      </c>
      <c r="L681" s="6">
        <v>7000</v>
      </c>
      <c r="M681" s="54">
        <v>10500</v>
      </c>
      <c r="N681" s="9">
        <f t="shared" si="178"/>
        <v>1.1029411764705881</v>
      </c>
    </row>
    <row r="682" spans="1:14" ht="15.75">
      <c r="A682" s="4">
        <v>62</v>
      </c>
      <c r="B682" s="5">
        <v>42767</v>
      </c>
      <c r="C682" s="6" t="s">
        <v>78</v>
      </c>
      <c r="D682" s="6" t="s">
        <v>21</v>
      </c>
      <c r="E682" s="6" t="s">
        <v>52</v>
      </c>
      <c r="F682" s="7">
        <v>266.5</v>
      </c>
      <c r="G682" s="7">
        <v>265.5</v>
      </c>
      <c r="H682" s="7">
        <v>267.5</v>
      </c>
      <c r="I682" s="7">
        <v>268.89999999999998</v>
      </c>
      <c r="J682" s="7">
        <v>269.5</v>
      </c>
      <c r="K682" s="7">
        <v>269.5</v>
      </c>
      <c r="L682" s="6">
        <v>3000</v>
      </c>
      <c r="M682" s="54">
        <v>9000</v>
      </c>
      <c r="N682" s="9">
        <f t="shared" ref="N682:N683" si="179">M682/(L682)/F682%</f>
        <v>1.125703564727955</v>
      </c>
    </row>
    <row r="683" spans="1:14" ht="15.75">
      <c r="A683" s="4">
        <v>63</v>
      </c>
      <c r="B683" s="5">
        <v>42767</v>
      </c>
      <c r="C683" s="6" t="s">
        <v>78</v>
      </c>
      <c r="D683" s="6" t="s">
        <v>47</v>
      </c>
      <c r="E683" s="6" t="s">
        <v>215</v>
      </c>
      <c r="F683" s="7">
        <v>626</v>
      </c>
      <c r="G683" s="7">
        <v>632</v>
      </c>
      <c r="H683" s="7">
        <v>623</v>
      </c>
      <c r="I683" s="7">
        <v>620</v>
      </c>
      <c r="J683" s="7">
        <v>617</v>
      </c>
      <c r="K683" s="7">
        <v>623</v>
      </c>
      <c r="L683" s="6">
        <v>700</v>
      </c>
      <c r="M683" s="54">
        <v>2100</v>
      </c>
      <c r="N683" s="9">
        <f t="shared" si="179"/>
        <v>0.47923322683706071</v>
      </c>
    </row>
    <row r="685" spans="1:14" ht="15.75">
      <c r="A685" s="10" t="s">
        <v>24</v>
      </c>
      <c r="B685" s="11"/>
      <c r="C685" s="11"/>
      <c r="D685" s="12"/>
      <c r="E685" s="13"/>
      <c r="F685" s="14"/>
      <c r="G685" s="14"/>
      <c r="H685" s="15"/>
      <c r="I685" s="14"/>
      <c r="J685" s="14"/>
      <c r="K685" s="14"/>
      <c r="L685" s="16"/>
      <c r="M685" s="17"/>
      <c r="N685" s="1"/>
    </row>
    <row r="686" spans="1:14" ht="15.75">
      <c r="A686" s="10" t="s">
        <v>25</v>
      </c>
      <c r="B686" s="19"/>
      <c r="C686" s="11"/>
      <c r="D686" s="12"/>
      <c r="E686" s="13"/>
      <c r="F686" s="14"/>
      <c r="G686" s="14"/>
      <c r="H686" s="15"/>
      <c r="I686" s="14"/>
      <c r="J686" s="14"/>
      <c r="K686" s="14"/>
      <c r="L686" s="16"/>
      <c r="M686" s="17"/>
      <c r="N686" s="1"/>
    </row>
    <row r="687" spans="1:14" ht="15.75">
      <c r="A687" s="10" t="s">
        <v>25</v>
      </c>
      <c r="B687" s="19"/>
      <c r="C687" s="19"/>
      <c r="D687" s="20"/>
      <c r="E687" s="21"/>
      <c r="F687" s="22"/>
      <c r="G687" s="22"/>
      <c r="H687" s="23"/>
      <c r="I687" s="22"/>
      <c r="J687" s="22"/>
      <c r="K687" s="22"/>
      <c r="L687" s="22"/>
      <c r="M687" s="17"/>
      <c r="N687" s="17"/>
    </row>
    <row r="688" spans="1:14" ht="16.5" thickBot="1">
      <c r="A688" s="20"/>
      <c r="B688" s="19"/>
      <c r="C688" s="19"/>
      <c r="D688" s="22"/>
      <c r="E688" s="22"/>
      <c r="F688" s="22"/>
      <c r="G688" s="24"/>
      <c r="H688" s="25"/>
      <c r="I688" s="26" t="s">
        <v>26</v>
      </c>
      <c r="J688" s="26"/>
      <c r="K688" s="27"/>
      <c r="L688" s="27"/>
      <c r="M688" s="17"/>
      <c r="N688" s="17"/>
    </row>
    <row r="689" spans="1:14" ht="15.75">
      <c r="A689" s="20"/>
      <c r="B689" s="19"/>
      <c r="C689" s="19"/>
      <c r="D689" s="79" t="s">
        <v>27</v>
      </c>
      <c r="E689" s="79"/>
      <c r="F689" s="28">
        <v>63</v>
      </c>
      <c r="G689" s="29">
        <f>G690+G691+G692+G693+G694+G695</f>
        <v>100</v>
      </c>
      <c r="H689" s="22">
        <v>63</v>
      </c>
      <c r="I689" s="30">
        <f>H690/H689%</f>
        <v>93.650793650793645</v>
      </c>
      <c r="J689" s="30"/>
      <c r="K689" s="30"/>
      <c r="L689" s="31"/>
      <c r="M689" s="17"/>
      <c r="N689" s="1"/>
    </row>
    <row r="690" spans="1:14" ht="15.75">
      <c r="A690" s="20"/>
      <c r="B690" s="19"/>
      <c r="C690" s="19"/>
      <c r="D690" s="80" t="s">
        <v>28</v>
      </c>
      <c r="E690" s="80"/>
      <c r="F690" s="32">
        <v>59</v>
      </c>
      <c r="G690" s="33">
        <f>(F690/F689)*100</f>
        <v>93.650793650793645</v>
      </c>
      <c r="H690" s="22">
        <v>59</v>
      </c>
      <c r="I690" s="27"/>
      <c r="J690" s="27"/>
      <c r="K690" s="22"/>
      <c r="L690" s="27"/>
      <c r="M690" s="1"/>
      <c r="N690" s="22" t="s">
        <v>29</v>
      </c>
    </row>
    <row r="691" spans="1:14" ht="15.75">
      <c r="A691" s="34"/>
      <c r="B691" s="19"/>
      <c r="C691" s="19"/>
      <c r="D691" s="80" t="s">
        <v>30</v>
      </c>
      <c r="E691" s="80"/>
      <c r="F691" s="32">
        <v>0</v>
      </c>
      <c r="G691" s="33">
        <f>(F691/F689)*100</f>
        <v>0</v>
      </c>
      <c r="H691" s="35"/>
      <c r="I691" s="22"/>
      <c r="J691" s="22"/>
      <c r="K691" s="22"/>
      <c r="L691" s="27"/>
      <c r="M691" s="17"/>
      <c r="N691" s="20"/>
    </row>
    <row r="692" spans="1:14" ht="15.75">
      <c r="A692" s="34"/>
      <c r="B692" s="19"/>
      <c r="C692" s="19"/>
      <c r="D692" s="80" t="s">
        <v>31</v>
      </c>
      <c r="E692" s="80"/>
      <c r="F692" s="32">
        <v>0</v>
      </c>
      <c r="G692" s="33">
        <f>(F692/F689)*100</f>
        <v>0</v>
      </c>
      <c r="H692" s="35"/>
      <c r="I692" s="22"/>
      <c r="J692" s="22"/>
      <c r="K692" s="22"/>
      <c r="L692" s="27"/>
      <c r="M692" s="17"/>
      <c r="N692" s="17"/>
    </row>
    <row r="693" spans="1:14" ht="15.75">
      <c r="A693" s="34"/>
      <c r="B693" s="19"/>
      <c r="C693" s="19"/>
      <c r="D693" s="80" t="s">
        <v>32</v>
      </c>
      <c r="E693" s="80"/>
      <c r="F693" s="32">
        <v>4</v>
      </c>
      <c r="G693" s="33">
        <f>(F693/F689)*100</f>
        <v>6.3492063492063489</v>
      </c>
      <c r="H693" s="35"/>
      <c r="I693" s="22" t="s">
        <v>33</v>
      </c>
      <c r="J693" s="22"/>
      <c r="K693" s="27"/>
      <c r="L693" s="27"/>
      <c r="M693" s="17"/>
      <c r="N693" s="17"/>
    </row>
    <row r="694" spans="1:14" ht="15.75">
      <c r="A694" s="34"/>
      <c r="B694" s="19"/>
      <c r="C694" s="19"/>
      <c r="D694" s="80" t="s">
        <v>34</v>
      </c>
      <c r="E694" s="80"/>
      <c r="F694" s="32">
        <v>0</v>
      </c>
      <c r="G694" s="33">
        <f>(F694/F689)*100</f>
        <v>0</v>
      </c>
      <c r="H694" s="35"/>
      <c r="I694" s="22"/>
      <c r="J694" s="22"/>
      <c r="K694" s="27"/>
      <c r="L694" s="27"/>
      <c r="M694" s="17"/>
      <c r="N694" s="17"/>
    </row>
    <row r="695" spans="1:14" ht="16.5" thickBot="1">
      <c r="A695" s="34"/>
      <c r="B695" s="19"/>
      <c r="C695" s="19"/>
      <c r="D695" s="77" t="s">
        <v>35</v>
      </c>
      <c r="E695" s="77"/>
      <c r="F695" s="36"/>
      <c r="G695" s="37">
        <f>(F695/F689)*100</f>
        <v>0</v>
      </c>
      <c r="H695" s="35"/>
      <c r="I695" s="22"/>
      <c r="J695" s="22"/>
      <c r="K695" s="31"/>
      <c r="L695" s="31"/>
      <c r="M695" s="1"/>
      <c r="N695" s="17"/>
    </row>
    <row r="696" spans="1:14" ht="15.75">
      <c r="A696" s="39" t="s">
        <v>36</v>
      </c>
      <c r="B696" s="11"/>
      <c r="C696" s="11"/>
      <c r="D696" s="12"/>
      <c r="E696" s="12"/>
      <c r="F696" s="14"/>
      <c r="G696" s="14"/>
      <c r="H696" s="15"/>
      <c r="I696" s="40"/>
      <c r="J696" s="40"/>
      <c r="K696" s="40"/>
      <c r="L696" s="14"/>
      <c r="M696" s="17"/>
      <c r="N696" s="38"/>
    </row>
    <row r="697" spans="1:14" ht="15.75">
      <c r="A697" s="13" t="s">
        <v>37</v>
      </c>
      <c r="B697" s="11"/>
      <c r="C697" s="11"/>
      <c r="D697" s="41"/>
      <c r="E697" s="42"/>
      <c r="F697" s="12"/>
      <c r="G697" s="40"/>
      <c r="H697" s="15"/>
      <c r="I697" s="40"/>
      <c r="J697" s="40"/>
      <c r="K697" s="40"/>
      <c r="L697" s="14"/>
      <c r="M697" s="17"/>
      <c r="N697" s="20"/>
    </row>
    <row r="698" spans="1:14" ht="15.75">
      <c r="A698" s="13" t="s">
        <v>38</v>
      </c>
      <c r="B698" s="11"/>
      <c r="C698" s="11"/>
      <c r="D698" s="12"/>
      <c r="E698" s="42"/>
      <c r="F698" s="12"/>
      <c r="G698" s="40"/>
      <c r="H698" s="15"/>
      <c r="I698" s="43"/>
      <c r="J698" s="43"/>
      <c r="K698" s="43"/>
      <c r="L698" s="14"/>
      <c r="M698" s="17"/>
      <c r="N698" s="17"/>
    </row>
    <row r="699" spans="1:14" ht="15.75">
      <c r="A699" s="13" t="s">
        <v>39</v>
      </c>
      <c r="B699" s="41"/>
      <c r="C699" s="11"/>
      <c r="D699" s="12"/>
      <c r="E699" s="42"/>
      <c r="F699" s="12"/>
      <c r="G699" s="40"/>
      <c r="H699" s="44"/>
      <c r="I699" s="43"/>
      <c r="J699" s="43"/>
      <c r="K699" s="43"/>
      <c r="L699" s="14"/>
      <c r="M699" s="17"/>
      <c r="N699" s="17"/>
    </row>
    <row r="700" spans="1:14" ht="15.75">
      <c r="A700" s="13" t="s">
        <v>40</v>
      </c>
      <c r="B700" s="34"/>
      <c r="C700" s="41"/>
      <c r="D700" s="12"/>
      <c r="E700" s="45"/>
      <c r="F700" s="40"/>
      <c r="G700" s="40"/>
      <c r="H700" s="44"/>
      <c r="I700" s="43"/>
      <c r="J700" s="43"/>
      <c r="K700" s="43"/>
      <c r="L700" s="40"/>
      <c r="M700" s="17"/>
      <c r="N700" s="17"/>
    </row>
  </sheetData>
  <mergeCells count="174">
    <mergeCell ref="A83:N85"/>
    <mergeCell ref="A86:N86"/>
    <mergeCell ref="A87:N87"/>
    <mergeCell ref="A88:N88"/>
    <mergeCell ref="A89:N89"/>
    <mergeCell ref="A90:N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C160:D160"/>
    <mergeCell ref="C161:D161"/>
    <mergeCell ref="C162:D162"/>
    <mergeCell ref="C163:D163"/>
    <mergeCell ref="C164:D164"/>
    <mergeCell ref="C165:D165"/>
    <mergeCell ref="C166:D166"/>
    <mergeCell ref="A173:N175"/>
    <mergeCell ref="A176:N176"/>
    <mergeCell ref="A177:N177"/>
    <mergeCell ref="A178:N178"/>
    <mergeCell ref="A180:N180"/>
    <mergeCell ref="A181:N181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C250:D250"/>
    <mergeCell ref="C251:D251"/>
    <mergeCell ref="C252:D252"/>
    <mergeCell ref="C253:D253"/>
    <mergeCell ref="C254:D254"/>
    <mergeCell ref="C255:D255"/>
    <mergeCell ref="C256:D256"/>
    <mergeCell ref="A263:N265"/>
    <mergeCell ref="A266:N266"/>
    <mergeCell ref="A267:N267"/>
    <mergeCell ref="A268:N268"/>
    <mergeCell ref="A270:N270"/>
    <mergeCell ref="A271:N271"/>
    <mergeCell ref="A272:A273"/>
    <mergeCell ref="B272:B273"/>
    <mergeCell ref="C272:C273"/>
    <mergeCell ref="D272:D273"/>
    <mergeCell ref="E272:E273"/>
    <mergeCell ref="F272:F273"/>
    <mergeCell ref="G272:G273"/>
    <mergeCell ref="H272:H273"/>
    <mergeCell ref="I272:I273"/>
    <mergeCell ref="J272:J273"/>
    <mergeCell ref="K272:K273"/>
    <mergeCell ref="L272:L273"/>
    <mergeCell ref="M272:M273"/>
    <mergeCell ref="N272:N273"/>
    <mergeCell ref="C339:D339"/>
    <mergeCell ref="C340:D340"/>
    <mergeCell ref="C341:D341"/>
    <mergeCell ref="C342:D342"/>
    <mergeCell ref="C343:D343"/>
    <mergeCell ref="C344:D344"/>
    <mergeCell ref="C345:D345"/>
    <mergeCell ref="A352:N354"/>
    <mergeCell ref="A355:N355"/>
    <mergeCell ref="A356:N356"/>
    <mergeCell ref="A357:N357"/>
    <mergeCell ref="A359:N359"/>
    <mergeCell ref="A360:N360"/>
    <mergeCell ref="A361:A362"/>
    <mergeCell ref="B361:B362"/>
    <mergeCell ref="C361:C362"/>
    <mergeCell ref="D361:D362"/>
    <mergeCell ref="E361:E362"/>
    <mergeCell ref="F361:F362"/>
    <mergeCell ref="G361:G362"/>
    <mergeCell ref="H361:H362"/>
    <mergeCell ref="I361:I362"/>
    <mergeCell ref="J361:J362"/>
    <mergeCell ref="K361:K362"/>
    <mergeCell ref="L361:L362"/>
    <mergeCell ref="M361:M362"/>
    <mergeCell ref="N361:N362"/>
    <mergeCell ref="C426:D426"/>
    <mergeCell ref="C427:D427"/>
    <mergeCell ref="C428:D428"/>
    <mergeCell ref="C429:D429"/>
    <mergeCell ref="C430:D430"/>
    <mergeCell ref="C431:D431"/>
    <mergeCell ref="C432:D432"/>
    <mergeCell ref="A439:N441"/>
    <mergeCell ref="A442:N442"/>
    <mergeCell ref="A443:N443"/>
    <mergeCell ref="A444:N444"/>
    <mergeCell ref="A446:N446"/>
    <mergeCell ref="A447:N447"/>
    <mergeCell ref="C498:D498"/>
    <mergeCell ref="C499:D499"/>
    <mergeCell ref="C500:D500"/>
    <mergeCell ref="C501:D501"/>
    <mergeCell ref="C502:D502"/>
    <mergeCell ref="C503:D503"/>
    <mergeCell ref="C504:D504"/>
    <mergeCell ref="A511:N513"/>
    <mergeCell ref="A514:N514"/>
    <mergeCell ref="A515:N515"/>
    <mergeCell ref="A516:N516"/>
    <mergeCell ref="A518:N518"/>
    <mergeCell ref="A519:N519"/>
    <mergeCell ref="C597:D597"/>
    <mergeCell ref="C598:D598"/>
    <mergeCell ref="C599:D599"/>
    <mergeCell ref="C600:D600"/>
    <mergeCell ref="C601:D601"/>
    <mergeCell ref="C602:D602"/>
    <mergeCell ref="C603:D603"/>
    <mergeCell ref="A610:N612"/>
    <mergeCell ref="A613:N613"/>
    <mergeCell ref="A614:N614"/>
    <mergeCell ref="D695:E695"/>
    <mergeCell ref="A615:N615"/>
    <mergeCell ref="A617:N617"/>
    <mergeCell ref="A618:N618"/>
    <mergeCell ref="D689:E689"/>
    <mergeCell ref="D690:E690"/>
    <mergeCell ref="D691:E691"/>
    <mergeCell ref="D692:E692"/>
    <mergeCell ref="D693:E693"/>
    <mergeCell ref="D694:E694"/>
    <mergeCell ref="A2:N4"/>
    <mergeCell ref="A5:N5"/>
    <mergeCell ref="A6:N6"/>
    <mergeCell ref="A7:N7"/>
    <mergeCell ref="A8:N8"/>
    <mergeCell ref="A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C75:D75"/>
    <mergeCell ref="C76:D76"/>
    <mergeCell ref="L10:L11"/>
    <mergeCell ref="M10:M11"/>
    <mergeCell ref="N10:N11"/>
    <mergeCell ref="C70:D70"/>
    <mergeCell ref="C71:D71"/>
    <mergeCell ref="C72:D72"/>
    <mergeCell ref="C73:D73"/>
    <mergeCell ref="C74:D74"/>
  </mergeCells>
  <conditionalFormatting sqref="N621:N624 N626:N636 N638 N640:N655 N657:N683 N591 N522:N523 N525:N533 N535:N539 N542 N544:N552 N554:N566 N568:N569 N571:N572 N574:N578 N580:N588 N467:N470 N450:N457 N459 N461:N462 N472:N492 N464:N465 N412:N419 N363:N364 N366:N378 N380 N384:N389 N391:N393 N396:N398 N401:N402 N404:N410 N332:N333 N275 N277:N278 N281:N282 N284:N289 N291 N301 N304:N306 N293:N299 N308:N309 N312:N319 N321:N324 N327:N330 N243:N244 N184:N192 N194:N196 N198:N200 N202:N208 N213:N218 N211 N220:N225 N227:N237 N239:N241 N136:N155 N93:N96 N98:N100 N102:N103 N105:N109 N111 N113:N134 N66 N12:N64">
    <cfRule type="cellIs" dxfId="5" priority="1819" operator="lessThan">
      <formula>0</formula>
    </cfRule>
    <cfRule type="cellIs" dxfId="4" priority="1820" operator="greaterThan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60"/>
  <sheetViews>
    <sheetView workbookViewId="0">
      <selection activeCell="Q26" sqref="Q26"/>
    </sheetView>
  </sheetViews>
  <sheetFormatPr defaultRowHeight="15"/>
  <cols>
    <col min="1" max="1" width="6.7109375" customWidth="1"/>
    <col min="2" max="2" width="8.28515625" customWidth="1"/>
    <col min="3" max="3" width="14.7109375" customWidth="1"/>
    <col min="4" max="4" width="7.85546875" customWidth="1"/>
    <col min="5" max="5" width="14.7109375" customWidth="1"/>
    <col min="6" max="6" width="8.42578125" customWidth="1"/>
    <col min="7" max="7" width="8" customWidth="1"/>
    <col min="8" max="8" width="8.42578125" customWidth="1"/>
    <col min="9" max="10" width="7.5703125" customWidth="1"/>
    <col min="11" max="12" width="8.42578125" customWidth="1"/>
    <col min="13" max="13" width="10.5703125" customWidth="1"/>
    <col min="14" max="14" width="9.85546875" customWidth="1"/>
    <col min="15" max="1024" width="8.5703125"/>
  </cols>
  <sheetData>
    <row r="2" spans="1:14" ht="15.75" thickBot="1"/>
    <row r="3" spans="1:14" ht="15.75" thickBot="1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15.75" thickBo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.75">
      <c r="A6" s="70" t="s">
        <v>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.75">
      <c r="A7" s="70" t="s">
        <v>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ht="16.5" thickBot="1">
      <c r="A8" s="71" t="s">
        <v>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10" spans="1:14" ht="15.75">
      <c r="A10" s="72" t="s">
        <v>250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15.75">
      <c r="A11" s="72" t="s">
        <v>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14" ht="15" customHeight="1">
      <c r="A12" s="73" t="s">
        <v>6</v>
      </c>
      <c r="B12" s="67" t="s">
        <v>7</v>
      </c>
      <c r="C12" s="67" t="s">
        <v>8</v>
      </c>
      <c r="D12" s="73" t="s">
        <v>9</v>
      </c>
      <c r="E12" s="73" t="s">
        <v>10</v>
      </c>
      <c r="F12" s="67" t="s">
        <v>11</v>
      </c>
      <c r="G12" s="67" t="s">
        <v>12</v>
      </c>
      <c r="H12" s="74" t="s">
        <v>13</v>
      </c>
      <c r="I12" s="74" t="s">
        <v>14</v>
      </c>
      <c r="J12" s="74" t="s">
        <v>15</v>
      </c>
      <c r="K12" s="75" t="s">
        <v>16</v>
      </c>
      <c r="L12" s="67" t="s">
        <v>17</v>
      </c>
      <c r="M12" s="67" t="s">
        <v>18</v>
      </c>
      <c r="N12" s="67" t="s">
        <v>19</v>
      </c>
    </row>
    <row r="13" spans="1:14" ht="15" customHeight="1">
      <c r="A13" s="73"/>
      <c r="B13" s="67"/>
      <c r="C13" s="67"/>
      <c r="D13" s="73"/>
      <c r="E13" s="73"/>
      <c r="F13" s="67"/>
      <c r="G13" s="67"/>
      <c r="H13" s="67"/>
      <c r="I13" s="67"/>
      <c r="J13" s="67"/>
      <c r="K13" s="76"/>
      <c r="L13" s="67"/>
      <c r="M13" s="67"/>
      <c r="N13" s="67"/>
    </row>
    <row r="14" spans="1:14" ht="15.75">
      <c r="A14" s="56">
        <v>1</v>
      </c>
      <c r="B14" s="5">
        <v>42999</v>
      </c>
      <c r="C14" s="6" t="s">
        <v>255</v>
      </c>
      <c r="D14" s="56" t="s">
        <v>21</v>
      </c>
      <c r="E14" s="56" t="s">
        <v>267</v>
      </c>
      <c r="F14" s="57">
        <v>653</v>
      </c>
      <c r="G14" s="57">
        <v>648</v>
      </c>
      <c r="H14" s="57">
        <v>659</v>
      </c>
      <c r="I14" s="57">
        <v>665</v>
      </c>
      <c r="J14" s="57">
        <v>671</v>
      </c>
      <c r="K14" s="56">
        <v>665</v>
      </c>
      <c r="L14" s="57">
        <v>800</v>
      </c>
      <c r="M14" s="8">
        <f>IF(D14="BUY",(K14-F14)*(L14),(F14-K14)*(L14))</f>
        <v>9600</v>
      </c>
      <c r="N14" s="9">
        <f t="shared" ref="N14" si="0">M14/(L14)/F14%</f>
        <v>1.8376722817764164</v>
      </c>
    </row>
    <row r="15" spans="1:14" ht="15.75">
      <c r="A15" s="56">
        <v>2</v>
      </c>
      <c r="B15" s="5">
        <v>42991</v>
      </c>
      <c r="C15" s="6" t="s">
        <v>255</v>
      </c>
      <c r="D15" s="56" t="s">
        <v>21</v>
      </c>
      <c r="E15" s="56" t="s">
        <v>264</v>
      </c>
      <c r="F15" s="57">
        <v>119</v>
      </c>
      <c r="G15" s="57">
        <v>116</v>
      </c>
      <c r="H15" s="57">
        <v>121</v>
      </c>
      <c r="I15" s="57">
        <v>123</v>
      </c>
      <c r="J15" s="57">
        <v>125</v>
      </c>
      <c r="K15" s="56">
        <v>120</v>
      </c>
      <c r="L15" s="57">
        <v>7000</v>
      </c>
      <c r="M15" s="8">
        <f>IF(D15="BUY",(K15-F15)*(L15),(F15-K15)*(L15))</f>
        <v>7000</v>
      </c>
      <c r="N15" s="9">
        <f>M15/(L15)/F15%</f>
        <v>0.84033613445378152</v>
      </c>
    </row>
    <row r="16" spans="1:14" ht="15.75">
      <c r="A16" s="56">
        <v>3</v>
      </c>
      <c r="B16" s="5">
        <v>42989</v>
      </c>
      <c r="C16" s="6" t="s">
        <v>255</v>
      </c>
      <c r="D16" s="56" t="s">
        <v>21</v>
      </c>
      <c r="E16" s="56" t="s">
        <v>262</v>
      </c>
      <c r="F16" s="57">
        <v>1845</v>
      </c>
      <c r="G16" s="57">
        <v>1825</v>
      </c>
      <c r="H16" s="57">
        <v>1857</v>
      </c>
      <c r="I16" s="57">
        <v>1869</v>
      </c>
      <c r="J16" s="57">
        <v>1880</v>
      </c>
      <c r="K16" s="56">
        <v>1857</v>
      </c>
      <c r="L16" s="57">
        <v>350</v>
      </c>
      <c r="M16" s="8">
        <f t="shared" ref="M16" si="1">IF(D16="BUY",(K16-F16)*(L16),(F16-K16)*(L16))</f>
        <v>4200</v>
      </c>
      <c r="N16" s="9">
        <f t="shared" ref="N16" si="2">M16/(L16)/F16%</f>
        <v>0.65040650406504064</v>
      </c>
    </row>
    <row r="17" spans="1:14" ht="15.75">
      <c r="A17" s="56">
        <v>4</v>
      </c>
      <c r="B17" s="5">
        <v>42986</v>
      </c>
      <c r="C17" s="6" t="s">
        <v>255</v>
      </c>
      <c r="D17" s="56" t="s">
        <v>21</v>
      </c>
      <c r="E17" s="56" t="s">
        <v>257</v>
      </c>
      <c r="F17" s="57">
        <v>185.5</v>
      </c>
      <c r="G17" s="57">
        <v>183</v>
      </c>
      <c r="H17" s="57">
        <v>187.5</v>
      </c>
      <c r="I17" s="57">
        <v>189.5</v>
      </c>
      <c r="J17" s="57">
        <v>191.5</v>
      </c>
      <c r="K17" s="56">
        <v>183</v>
      </c>
      <c r="L17" s="57">
        <v>3500</v>
      </c>
      <c r="M17" s="8">
        <f t="shared" ref="M17" si="3">IF(D17="BUY",(K17-F17)*(L17),(F17-K17)*(L17))</f>
        <v>-8750</v>
      </c>
      <c r="N17" s="9">
        <f t="shared" ref="N17" si="4">M17/(L17)/F17%</f>
        <v>-1.3477088948787062</v>
      </c>
    </row>
    <row r="18" spans="1:14" ht="15.75">
      <c r="A18" s="56">
        <v>5</v>
      </c>
      <c r="B18" s="5">
        <v>42985</v>
      </c>
      <c r="C18" s="6" t="s">
        <v>255</v>
      </c>
      <c r="D18" s="56" t="s">
        <v>21</v>
      </c>
      <c r="E18" s="56" t="s">
        <v>52</v>
      </c>
      <c r="F18" s="57">
        <v>277.39999999999998</v>
      </c>
      <c r="G18" s="57">
        <v>274.5</v>
      </c>
      <c r="H18" s="57">
        <v>279.5</v>
      </c>
      <c r="I18" s="57">
        <v>281.5</v>
      </c>
      <c r="J18" s="57">
        <v>283.5</v>
      </c>
      <c r="K18" s="56">
        <v>274.5</v>
      </c>
      <c r="L18" s="57">
        <v>3000</v>
      </c>
      <c r="M18" s="8">
        <f t="shared" ref="M18" si="5">IF(D18="BUY",(K18-F18)*(L18),(F18-K18)*(L18))</f>
        <v>-8699.9999999999309</v>
      </c>
      <c r="N18" s="9">
        <f t="shared" ref="N18" si="6">M18/(L18)/F18%</f>
        <v>-1.0454217736121043</v>
      </c>
    </row>
    <row r="19" spans="1:14" ht="15.75">
      <c r="A19" s="56">
        <v>6</v>
      </c>
      <c r="B19" s="5">
        <v>42984</v>
      </c>
      <c r="C19" s="6" t="s">
        <v>255</v>
      </c>
      <c r="D19" s="56" t="s">
        <v>47</v>
      </c>
      <c r="E19" s="56" t="s">
        <v>43</v>
      </c>
      <c r="F19" s="57">
        <v>894</v>
      </c>
      <c r="G19" s="57">
        <v>910</v>
      </c>
      <c r="H19" s="57">
        <v>884</v>
      </c>
      <c r="I19" s="57">
        <v>874</v>
      </c>
      <c r="J19" s="57">
        <v>864</v>
      </c>
      <c r="K19" s="56">
        <v>874</v>
      </c>
      <c r="L19" s="57">
        <v>500</v>
      </c>
      <c r="M19" s="8">
        <f t="shared" ref="M19:M20" si="7">IF(D19="BUY",(K19-F19)*(L19),(F19-K19)*(L19))</f>
        <v>10000</v>
      </c>
      <c r="N19" s="9">
        <f t="shared" ref="N19:N20" si="8">M19/(L19)/F19%</f>
        <v>2.2371364653243848</v>
      </c>
    </row>
    <row r="20" spans="1:14" ht="15.75">
      <c r="A20" s="56">
        <v>7</v>
      </c>
      <c r="B20" s="5">
        <v>42984</v>
      </c>
      <c r="C20" s="6" t="s">
        <v>255</v>
      </c>
      <c r="D20" s="56" t="s">
        <v>21</v>
      </c>
      <c r="E20" s="56" t="s">
        <v>71</v>
      </c>
      <c r="F20" s="57">
        <v>1860</v>
      </c>
      <c r="G20" s="57">
        <v>1845</v>
      </c>
      <c r="H20" s="57">
        <v>1870</v>
      </c>
      <c r="I20" s="57">
        <v>1880</v>
      </c>
      <c r="J20" s="57">
        <v>1890</v>
      </c>
      <c r="K20" s="57">
        <v>1880</v>
      </c>
      <c r="L20" s="57">
        <v>500</v>
      </c>
      <c r="M20" s="8">
        <f t="shared" si="7"/>
        <v>10000</v>
      </c>
      <c r="N20" s="9">
        <f t="shared" si="8"/>
        <v>1.075268817204301</v>
      </c>
    </row>
    <row r="21" spans="1:14" ht="15.75">
      <c r="A21" s="56">
        <v>8</v>
      </c>
      <c r="B21" s="5">
        <v>42983</v>
      </c>
      <c r="C21" s="6" t="s">
        <v>255</v>
      </c>
      <c r="D21" s="56" t="s">
        <v>21</v>
      </c>
      <c r="E21" s="56" t="s">
        <v>96</v>
      </c>
      <c r="F21" s="57">
        <v>550</v>
      </c>
      <c r="G21" s="57">
        <v>544</v>
      </c>
      <c r="H21" s="57">
        <v>554</v>
      </c>
      <c r="I21" s="57">
        <v>558</v>
      </c>
      <c r="J21" s="57">
        <v>562</v>
      </c>
      <c r="K21" s="57">
        <v>554</v>
      </c>
      <c r="L21" s="57">
        <v>1500</v>
      </c>
      <c r="M21" s="8">
        <f t="shared" ref="M21" si="9">IF(D21="BUY",(K21-F21)*(L21),(F21-K21)*(L21))</f>
        <v>6000</v>
      </c>
      <c r="N21" s="9">
        <f t="shared" ref="N21" si="10">M21/(L21)/F21%</f>
        <v>0.72727272727272729</v>
      </c>
    </row>
    <row r="22" spans="1:14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ht="15.75">
      <c r="A23" s="10" t="s">
        <v>24</v>
      </c>
      <c r="B23" s="11"/>
      <c r="C23" s="12"/>
      <c r="D23" s="13"/>
      <c r="E23" s="14"/>
      <c r="F23" s="14"/>
      <c r="G23" s="15"/>
      <c r="H23" s="14"/>
      <c r="I23" s="14"/>
      <c r="J23" s="14"/>
      <c r="K23" s="16"/>
      <c r="L23" s="17"/>
      <c r="M23" s="1"/>
      <c r="N23" s="18"/>
    </row>
    <row r="24" spans="1:14" ht="15.75">
      <c r="A24" s="10" t="s">
        <v>25</v>
      </c>
      <c r="B24" s="19"/>
      <c r="C24" s="12"/>
      <c r="D24" s="13"/>
      <c r="E24" s="14"/>
      <c r="F24" s="14"/>
      <c r="G24" s="15"/>
      <c r="H24" s="14"/>
      <c r="I24" s="14"/>
      <c r="J24" s="14"/>
      <c r="K24" s="16"/>
      <c r="L24" s="17"/>
      <c r="M24" s="1"/>
      <c r="N24" s="1"/>
    </row>
    <row r="25" spans="1:14" ht="15.75">
      <c r="A25" s="10" t="s">
        <v>25</v>
      </c>
      <c r="B25" s="19"/>
      <c r="C25" s="20"/>
      <c r="D25" s="21"/>
      <c r="E25" s="22"/>
      <c r="F25" s="22"/>
      <c r="G25" s="23"/>
      <c r="H25" s="22"/>
      <c r="I25" s="22"/>
      <c r="J25" s="22"/>
      <c r="K25" s="22"/>
      <c r="L25" s="17"/>
      <c r="M25" s="17"/>
      <c r="N25" s="17"/>
    </row>
    <row r="26" spans="1:14" ht="16.5" thickBot="1">
      <c r="A26" s="20"/>
      <c r="B26" s="19"/>
      <c r="C26" s="22"/>
      <c r="D26" s="22"/>
      <c r="E26" s="22"/>
      <c r="F26" s="24"/>
      <c r="G26" s="25"/>
      <c r="H26" s="26" t="s">
        <v>26</v>
      </c>
      <c r="I26" s="26"/>
      <c r="J26" s="27"/>
      <c r="K26" s="27"/>
      <c r="L26" s="17"/>
      <c r="M26" s="17"/>
      <c r="N26" s="17"/>
    </row>
    <row r="27" spans="1:14" ht="15.75">
      <c r="A27" s="20"/>
      <c r="B27" s="19"/>
      <c r="C27" s="68" t="s">
        <v>27</v>
      </c>
      <c r="D27" s="68"/>
      <c r="E27" s="28">
        <v>8</v>
      </c>
      <c r="F27" s="29">
        <f>F28+F29+F30+F31+F32+F33</f>
        <v>100</v>
      </c>
      <c r="G27" s="22">
        <v>8</v>
      </c>
      <c r="H27" s="30">
        <f>G28/G27%</f>
        <v>75</v>
      </c>
      <c r="I27" s="30"/>
      <c r="J27" s="30"/>
      <c r="K27" s="31"/>
      <c r="L27" s="17"/>
      <c r="M27" s="1"/>
      <c r="N27" s="1"/>
    </row>
    <row r="28" spans="1:14" ht="15.75">
      <c r="A28" s="20"/>
      <c r="B28" s="19"/>
      <c r="C28" s="65" t="s">
        <v>28</v>
      </c>
      <c r="D28" s="65"/>
      <c r="E28" s="32">
        <v>6</v>
      </c>
      <c r="F28" s="33">
        <f>(E28/E27)*100</f>
        <v>75</v>
      </c>
      <c r="G28" s="22">
        <v>6</v>
      </c>
      <c r="H28" s="27"/>
      <c r="I28" s="27"/>
      <c r="J28" s="22"/>
      <c r="K28" s="27"/>
      <c r="L28" s="1"/>
      <c r="M28" s="22" t="s">
        <v>29</v>
      </c>
      <c r="N28" s="22"/>
    </row>
    <row r="29" spans="1:14" ht="15.75">
      <c r="A29" s="34"/>
      <c r="B29" s="19"/>
      <c r="C29" s="65" t="s">
        <v>30</v>
      </c>
      <c r="D29" s="65"/>
      <c r="E29" s="32">
        <v>0</v>
      </c>
      <c r="F29" s="33">
        <f>(E29/E27)*100</f>
        <v>0</v>
      </c>
      <c r="G29" s="35"/>
      <c r="H29" s="22"/>
      <c r="I29" s="22"/>
      <c r="J29" s="22"/>
      <c r="K29" s="27"/>
      <c r="L29" s="17"/>
      <c r="M29" s="20"/>
      <c r="N29" s="20"/>
    </row>
    <row r="30" spans="1:14" ht="15.75">
      <c r="A30" s="34"/>
      <c r="B30" s="19"/>
      <c r="C30" s="65" t="s">
        <v>31</v>
      </c>
      <c r="D30" s="65"/>
      <c r="E30" s="32">
        <v>0</v>
      </c>
      <c r="F30" s="33">
        <f>(E30/E27)*100</f>
        <v>0</v>
      </c>
      <c r="G30" s="35"/>
      <c r="H30" s="22"/>
      <c r="I30" s="22"/>
      <c r="J30" s="22"/>
      <c r="K30" s="27"/>
      <c r="L30" s="17"/>
      <c r="M30" s="17"/>
      <c r="N30" s="17"/>
    </row>
    <row r="31" spans="1:14" ht="15.75">
      <c r="A31" s="34"/>
      <c r="B31" s="19"/>
      <c r="C31" s="65" t="s">
        <v>32</v>
      </c>
      <c r="D31" s="65"/>
      <c r="E31" s="32">
        <v>2</v>
      </c>
      <c r="F31" s="33">
        <f>(E31/E27)*100</f>
        <v>25</v>
      </c>
      <c r="G31" s="35"/>
      <c r="H31" s="22" t="s">
        <v>33</v>
      </c>
      <c r="I31" s="22"/>
      <c r="J31" s="27"/>
      <c r="K31" s="27"/>
      <c r="L31" s="17"/>
      <c r="M31" s="17"/>
      <c r="N31" s="17"/>
    </row>
    <row r="32" spans="1:14" ht="15.75">
      <c r="A32" s="34"/>
      <c r="B32" s="19"/>
      <c r="C32" s="65" t="s">
        <v>34</v>
      </c>
      <c r="D32" s="65"/>
      <c r="E32" s="32">
        <v>0</v>
      </c>
      <c r="F32" s="33">
        <f>(E32/E27)*100</f>
        <v>0</v>
      </c>
      <c r="G32" s="35"/>
      <c r="H32" s="22"/>
      <c r="I32" s="22"/>
      <c r="J32" s="27"/>
      <c r="K32" s="27"/>
      <c r="L32" s="17"/>
      <c r="M32" s="17"/>
      <c r="N32" s="17"/>
    </row>
    <row r="33" spans="1:14" ht="16.5" thickBot="1">
      <c r="A33" s="34"/>
      <c r="B33" s="19"/>
      <c r="C33" s="66" t="s">
        <v>35</v>
      </c>
      <c r="D33" s="66"/>
      <c r="E33" s="36"/>
      <c r="F33" s="37">
        <f>(E33/E27)*100</f>
        <v>0</v>
      </c>
      <c r="G33" s="35"/>
      <c r="H33" s="22"/>
      <c r="I33" s="22"/>
      <c r="J33" s="31"/>
      <c r="K33" s="31"/>
      <c r="L33" s="1"/>
      <c r="M33" s="17"/>
      <c r="N33" s="17"/>
    </row>
    <row r="34" spans="1:14" ht="15.75">
      <c r="A34" s="39" t="s">
        <v>36</v>
      </c>
      <c r="B34" s="11"/>
      <c r="C34" s="12"/>
      <c r="D34" s="12"/>
      <c r="E34" s="14"/>
      <c r="F34" s="14"/>
      <c r="G34" s="15"/>
      <c r="H34" s="40"/>
      <c r="I34" s="40"/>
      <c r="J34" s="40"/>
      <c r="K34" s="14"/>
      <c r="L34" s="17"/>
      <c r="M34" s="38"/>
      <c r="N34" s="38"/>
    </row>
    <row r="35" spans="1:14" ht="15.75">
      <c r="A35" s="13" t="s">
        <v>37</v>
      </c>
      <c r="B35" s="11"/>
      <c r="C35" s="41"/>
      <c r="D35" s="42"/>
      <c r="E35" s="12"/>
      <c r="F35" s="40"/>
      <c r="G35" s="15"/>
      <c r="H35" s="40"/>
      <c r="I35" s="40"/>
      <c r="J35" s="40"/>
      <c r="K35" s="14"/>
      <c r="L35" s="17"/>
      <c r="M35" s="20"/>
      <c r="N35" s="20"/>
    </row>
    <row r="36" spans="1:14" ht="15.75">
      <c r="A36" s="13" t="s">
        <v>38</v>
      </c>
      <c r="B36" s="11"/>
      <c r="C36" s="12"/>
      <c r="D36" s="42"/>
      <c r="E36" s="12"/>
      <c r="F36" s="40"/>
      <c r="G36" s="15"/>
      <c r="H36" s="43"/>
      <c r="I36" s="43"/>
      <c r="J36" s="43"/>
      <c r="K36" s="14"/>
      <c r="L36" s="17"/>
      <c r="M36" s="17"/>
      <c r="N36" s="17"/>
    </row>
    <row r="37" spans="1:14" ht="15.75">
      <c r="A37" s="13" t="s">
        <v>39</v>
      </c>
      <c r="B37" s="41"/>
      <c r="C37" s="12"/>
      <c r="D37" s="42"/>
      <c r="E37" s="12"/>
      <c r="F37" s="40"/>
      <c r="G37" s="44"/>
      <c r="H37" s="43"/>
      <c r="I37" s="43"/>
      <c r="J37" s="43"/>
      <c r="K37" s="14"/>
      <c r="L37" s="17"/>
      <c r="M37" s="17"/>
      <c r="N37" s="17"/>
    </row>
    <row r="38" spans="1:14" ht="15.75">
      <c r="A38" s="13" t="s">
        <v>40</v>
      </c>
      <c r="B38" s="34"/>
      <c r="C38" s="12"/>
      <c r="D38" s="45"/>
      <c r="E38" s="40"/>
      <c r="F38" s="40"/>
      <c r="G38" s="44"/>
      <c r="H38" s="43"/>
      <c r="I38" s="43"/>
      <c r="J38" s="43"/>
      <c r="K38" s="40"/>
      <c r="L38" s="17"/>
      <c r="M38" s="17"/>
      <c r="N38" s="17"/>
    </row>
    <row r="46" spans="1:14" ht="15.75" thickBot="1">
      <c r="A46" s="69" t="s">
        <v>0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</row>
    <row r="47" spans="1:14" ht="15.75" thickBo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</row>
    <row r="48" spans="1:14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</row>
    <row r="49" spans="1:14" ht="15.75">
      <c r="A49" s="70" t="s">
        <v>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</row>
    <row r="50" spans="1:14" ht="15.75">
      <c r="A50" s="70" t="s">
        <v>2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</row>
    <row r="51" spans="1:14" ht="16.5" thickBot="1">
      <c r="A51" s="71" t="s">
        <v>3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</row>
    <row r="53" spans="1:14" ht="15.75">
      <c r="A53" s="72" t="s">
        <v>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</row>
    <row r="54" spans="1:14" ht="15.75">
      <c r="A54" s="72" t="s">
        <v>5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1:14" ht="15" customHeight="1">
      <c r="A55" s="73" t="s">
        <v>6</v>
      </c>
      <c r="B55" s="67" t="s">
        <v>7</v>
      </c>
      <c r="C55" s="67" t="s">
        <v>8</v>
      </c>
      <c r="D55" s="73" t="s">
        <v>9</v>
      </c>
      <c r="E55" s="73" t="s">
        <v>10</v>
      </c>
      <c r="F55" s="67" t="s">
        <v>11</v>
      </c>
      <c r="G55" s="67" t="s">
        <v>12</v>
      </c>
      <c r="H55" s="74" t="s">
        <v>13</v>
      </c>
      <c r="I55" s="74" t="s">
        <v>14</v>
      </c>
      <c r="J55" s="74" t="s">
        <v>15</v>
      </c>
      <c r="K55" s="75" t="s">
        <v>16</v>
      </c>
      <c r="L55" s="67" t="s">
        <v>17</v>
      </c>
      <c r="M55" s="67" t="s">
        <v>18</v>
      </c>
      <c r="N55" s="67" t="s">
        <v>19</v>
      </c>
    </row>
    <row r="56" spans="1:14" ht="15" customHeight="1">
      <c r="A56" s="73"/>
      <c r="B56" s="67"/>
      <c r="C56" s="67"/>
      <c r="D56" s="73"/>
      <c r="E56" s="73"/>
      <c r="F56" s="67"/>
      <c r="G56" s="67"/>
      <c r="H56" s="67"/>
      <c r="I56" s="67"/>
      <c r="J56" s="67"/>
      <c r="K56" s="76"/>
      <c r="L56" s="67"/>
      <c r="M56" s="67"/>
      <c r="N56" s="67"/>
    </row>
    <row r="57" spans="1:14" ht="15.75">
      <c r="A57" s="56">
        <v>1</v>
      </c>
      <c r="B57" s="5">
        <v>42976</v>
      </c>
      <c r="C57" s="57" t="s">
        <v>192</v>
      </c>
      <c r="D57" s="56" t="s">
        <v>21</v>
      </c>
      <c r="E57" s="56" t="s">
        <v>235</v>
      </c>
      <c r="F57" s="57">
        <v>191</v>
      </c>
      <c r="G57" s="57">
        <v>188</v>
      </c>
      <c r="H57" s="57">
        <v>193</v>
      </c>
      <c r="I57" s="57">
        <v>195</v>
      </c>
      <c r="J57" s="57">
        <v>197</v>
      </c>
      <c r="K57" s="56">
        <v>195</v>
      </c>
      <c r="L57" s="57">
        <v>4500</v>
      </c>
      <c r="M57" s="8">
        <f t="shared" ref="M57:M64" si="11">IF(D57="BUY",(K57-F57)*(L57),(F57-K57)*(L57))</f>
        <v>18000</v>
      </c>
      <c r="N57" s="9">
        <f t="shared" ref="N57:N58" si="12">M57/(L57)/F57%</f>
        <v>2.0942408376963351</v>
      </c>
    </row>
    <row r="58" spans="1:14" ht="15.75">
      <c r="A58" s="56">
        <v>2</v>
      </c>
      <c r="B58" s="5">
        <v>42971</v>
      </c>
      <c r="C58" s="57" t="s">
        <v>192</v>
      </c>
      <c r="D58" s="56" t="s">
        <v>21</v>
      </c>
      <c r="E58" s="56" t="s">
        <v>130</v>
      </c>
      <c r="F58" s="57">
        <v>189</v>
      </c>
      <c r="G58" s="57">
        <v>187</v>
      </c>
      <c r="H58" s="57">
        <v>190</v>
      </c>
      <c r="I58" s="57">
        <v>191</v>
      </c>
      <c r="J58" s="57">
        <v>192</v>
      </c>
      <c r="K58" s="56">
        <v>187</v>
      </c>
      <c r="L58" s="57">
        <v>5000</v>
      </c>
      <c r="M58" s="8">
        <f t="shared" si="11"/>
        <v>-10000</v>
      </c>
      <c r="N58" s="9">
        <f t="shared" si="12"/>
        <v>-1.0582010582010584</v>
      </c>
    </row>
    <row r="59" spans="1:14" ht="15.75">
      <c r="A59" s="56">
        <v>3</v>
      </c>
      <c r="B59" s="5">
        <v>42963</v>
      </c>
      <c r="C59" s="57" t="s">
        <v>192</v>
      </c>
      <c r="D59" s="56" t="s">
        <v>21</v>
      </c>
      <c r="E59" s="56" t="s">
        <v>126</v>
      </c>
      <c r="F59" s="57">
        <v>630</v>
      </c>
      <c r="G59" s="57">
        <v>625</v>
      </c>
      <c r="H59" s="57">
        <v>632.5</v>
      </c>
      <c r="I59" s="57">
        <v>634</v>
      </c>
      <c r="J59" s="57">
        <v>636.5</v>
      </c>
      <c r="K59" s="56">
        <v>636.5</v>
      </c>
      <c r="L59" s="57">
        <v>2000</v>
      </c>
      <c r="M59" s="8">
        <f t="shared" si="11"/>
        <v>13000</v>
      </c>
      <c r="N59" s="9">
        <f>M59/(L59)/F59%</f>
        <v>1.0317460317460319</v>
      </c>
    </row>
    <row r="60" spans="1:14" ht="15.75">
      <c r="A60" s="56">
        <v>4</v>
      </c>
      <c r="B60" s="5">
        <v>42961</v>
      </c>
      <c r="C60" s="57" t="s">
        <v>192</v>
      </c>
      <c r="D60" s="56" t="s">
        <v>47</v>
      </c>
      <c r="E60" s="56" t="s">
        <v>52</v>
      </c>
      <c r="F60" s="57">
        <v>282</v>
      </c>
      <c r="G60" s="57">
        <v>288</v>
      </c>
      <c r="H60" s="57">
        <v>279</v>
      </c>
      <c r="I60" s="57">
        <v>276</v>
      </c>
      <c r="J60" s="57">
        <v>273</v>
      </c>
      <c r="K60" s="57">
        <v>276</v>
      </c>
      <c r="L60" s="57">
        <v>3000</v>
      </c>
      <c r="M60" s="8">
        <f t="shared" si="11"/>
        <v>18000</v>
      </c>
      <c r="N60" s="9">
        <f t="shared" ref="N60:N64" si="13">M60/(L60)/F60%</f>
        <v>2.1276595744680851</v>
      </c>
    </row>
    <row r="61" spans="1:14" ht="15.75">
      <c r="A61" s="56">
        <v>5</v>
      </c>
      <c r="B61" s="5">
        <v>42956</v>
      </c>
      <c r="C61" s="57" t="s">
        <v>192</v>
      </c>
      <c r="D61" s="57" t="s">
        <v>21</v>
      </c>
      <c r="E61" s="56" t="s">
        <v>104</v>
      </c>
      <c r="F61" s="57">
        <v>625</v>
      </c>
      <c r="G61" s="57">
        <v>618</v>
      </c>
      <c r="H61" s="57">
        <v>629</v>
      </c>
      <c r="I61" s="57">
        <v>633</v>
      </c>
      <c r="J61" s="57">
        <v>637</v>
      </c>
      <c r="K61" s="57">
        <v>629</v>
      </c>
      <c r="L61" s="57">
        <v>1500</v>
      </c>
      <c r="M61" s="8">
        <f t="shared" si="11"/>
        <v>6000</v>
      </c>
      <c r="N61" s="9">
        <f t="shared" si="13"/>
        <v>0.64</v>
      </c>
    </row>
    <row r="62" spans="1:14" ht="15.75">
      <c r="A62" s="56">
        <v>6</v>
      </c>
      <c r="B62" s="5">
        <v>42954</v>
      </c>
      <c r="C62" s="57" t="s">
        <v>192</v>
      </c>
      <c r="D62" s="57" t="s">
        <v>21</v>
      </c>
      <c r="E62" s="56" t="s">
        <v>22</v>
      </c>
      <c r="F62" s="57">
        <v>528</v>
      </c>
      <c r="G62" s="57">
        <v>523</v>
      </c>
      <c r="H62" s="57">
        <v>531</v>
      </c>
      <c r="I62" s="57">
        <v>534</v>
      </c>
      <c r="J62" s="57">
        <v>537</v>
      </c>
      <c r="K62" s="57">
        <v>531</v>
      </c>
      <c r="L62" s="57">
        <v>1800</v>
      </c>
      <c r="M62" s="8">
        <f t="shared" si="11"/>
        <v>5400</v>
      </c>
      <c r="N62" s="9">
        <f t="shared" si="13"/>
        <v>0.56818181818181812</v>
      </c>
    </row>
    <row r="63" spans="1:14" ht="15.75">
      <c r="A63" s="56">
        <v>7</v>
      </c>
      <c r="B63" s="5">
        <v>42951</v>
      </c>
      <c r="C63" s="57" t="s">
        <v>192</v>
      </c>
      <c r="D63" s="57" t="s">
        <v>21</v>
      </c>
      <c r="E63" s="56" t="s">
        <v>65</v>
      </c>
      <c r="F63" s="57">
        <v>287.5</v>
      </c>
      <c r="G63" s="57">
        <v>284</v>
      </c>
      <c r="H63" s="57">
        <v>290</v>
      </c>
      <c r="I63" s="57">
        <v>292</v>
      </c>
      <c r="J63" s="57">
        <v>294</v>
      </c>
      <c r="K63" s="57">
        <v>290</v>
      </c>
      <c r="L63" s="57">
        <v>3500</v>
      </c>
      <c r="M63" s="8">
        <f t="shared" si="11"/>
        <v>8750</v>
      </c>
      <c r="N63" s="9">
        <f t="shared" si="13"/>
        <v>0.86956521739130432</v>
      </c>
    </row>
    <row r="64" spans="1:14" ht="15.75">
      <c r="A64" s="56">
        <v>8</v>
      </c>
      <c r="B64" s="5">
        <v>42948</v>
      </c>
      <c r="C64" s="57" t="s">
        <v>192</v>
      </c>
      <c r="D64" s="57" t="s">
        <v>21</v>
      </c>
      <c r="E64" s="57" t="s">
        <v>231</v>
      </c>
      <c r="F64" s="57">
        <v>232</v>
      </c>
      <c r="G64" s="57">
        <v>231</v>
      </c>
      <c r="H64" s="57">
        <v>232.5</v>
      </c>
      <c r="I64" s="57">
        <v>233</v>
      </c>
      <c r="J64" s="57">
        <v>233.5</v>
      </c>
      <c r="K64" s="57">
        <v>233.5</v>
      </c>
      <c r="L64" s="57">
        <v>10000</v>
      </c>
      <c r="M64" s="8">
        <f t="shared" si="11"/>
        <v>15000</v>
      </c>
      <c r="N64" s="9">
        <f t="shared" si="13"/>
        <v>0.64655172413793105</v>
      </c>
    </row>
    <row r="65" spans="1:14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</row>
    <row r="66" spans="1:14" ht="15.75">
      <c r="A66" s="10" t="s">
        <v>24</v>
      </c>
      <c r="B66" s="11"/>
      <c r="C66" s="12"/>
      <c r="D66" s="13"/>
      <c r="E66" s="14"/>
      <c r="F66" s="14"/>
      <c r="G66" s="15"/>
      <c r="H66" s="14"/>
      <c r="I66" s="14"/>
      <c r="J66" s="14"/>
      <c r="K66" s="16"/>
      <c r="L66" s="17"/>
      <c r="M66" s="1"/>
      <c r="N66" s="18"/>
    </row>
    <row r="67" spans="1:14" ht="15.75">
      <c r="A67" s="10" t="s">
        <v>25</v>
      </c>
      <c r="B67" s="19"/>
      <c r="C67" s="12"/>
      <c r="D67" s="13"/>
      <c r="E67" s="14"/>
      <c r="F67" s="14"/>
      <c r="G67" s="15"/>
      <c r="H67" s="14"/>
      <c r="I67" s="14"/>
      <c r="J67" s="14"/>
      <c r="K67" s="16"/>
      <c r="L67" s="17"/>
      <c r="M67" s="1"/>
      <c r="N67" s="1"/>
    </row>
    <row r="68" spans="1:14" ht="15.75">
      <c r="A68" s="10" t="s">
        <v>25</v>
      </c>
      <c r="B68" s="19"/>
      <c r="C68" s="20"/>
      <c r="D68" s="21"/>
      <c r="E68" s="22"/>
      <c r="F68" s="22"/>
      <c r="G68" s="23"/>
      <c r="H68" s="22"/>
      <c r="I68" s="22"/>
      <c r="J68" s="22"/>
      <c r="K68" s="22"/>
      <c r="L68" s="17"/>
      <c r="M68" s="17"/>
      <c r="N68" s="17"/>
    </row>
    <row r="69" spans="1:14" ht="16.5" thickBot="1">
      <c r="A69" s="20"/>
      <c r="B69" s="19"/>
      <c r="C69" s="22"/>
      <c r="D69" s="22"/>
      <c r="E69" s="22"/>
      <c r="F69" s="24"/>
      <c r="G69" s="25"/>
      <c r="H69" s="26" t="s">
        <v>26</v>
      </c>
      <c r="I69" s="26"/>
      <c r="J69" s="27"/>
      <c r="K69" s="27"/>
      <c r="L69" s="17"/>
      <c r="M69" s="17"/>
      <c r="N69" s="17"/>
    </row>
    <row r="70" spans="1:14" ht="15.75">
      <c r="A70" s="20"/>
      <c r="B70" s="19"/>
      <c r="C70" s="68" t="s">
        <v>27</v>
      </c>
      <c r="D70" s="68"/>
      <c r="E70" s="28">
        <v>8</v>
      </c>
      <c r="F70" s="29">
        <f>F71+F72+F73+F74+F75+F76</f>
        <v>100</v>
      </c>
      <c r="G70" s="22">
        <v>8</v>
      </c>
      <c r="H70" s="30">
        <f>G71/G70%</f>
        <v>87.5</v>
      </c>
      <c r="I70" s="30"/>
      <c r="J70" s="30"/>
      <c r="K70" s="31"/>
      <c r="L70" s="17"/>
      <c r="M70" s="1"/>
      <c r="N70" s="1"/>
    </row>
    <row r="71" spans="1:14" ht="15.75">
      <c r="A71" s="20"/>
      <c r="B71" s="19"/>
      <c r="C71" s="65" t="s">
        <v>28</v>
      </c>
      <c r="D71" s="65"/>
      <c r="E71" s="32">
        <v>7</v>
      </c>
      <c r="F71" s="33">
        <f>(E71/E70)*100</f>
        <v>87.5</v>
      </c>
      <c r="G71" s="22">
        <v>7</v>
      </c>
      <c r="H71" s="27"/>
      <c r="I71" s="27"/>
      <c r="J71" s="22"/>
      <c r="K71" s="27"/>
      <c r="L71" s="1"/>
      <c r="M71" s="22" t="s">
        <v>29</v>
      </c>
      <c r="N71" s="22"/>
    </row>
    <row r="72" spans="1:14" ht="15.75">
      <c r="A72" s="34"/>
      <c r="B72" s="19"/>
      <c r="C72" s="65" t="s">
        <v>30</v>
      </c>
      <c r="D72" s="65"/>
      <c r="E72" s="32">
        <v>0</v>
      </c>
      <c r="F72" s="33">
        <f>(E72/E70)*100</f>
        <v>0</v>
      </c>
      <c r="G72" s="35"/>
      <c r="H72" s="22"/>
      <c r="I72" s="22"/>
      <c r="J72" s="22"/>
      <c r="K72" s="27"/>
      <c r="L72" s="17"/>
      <c r="M72" s="20"/>
      <c r="N72" s="20"/>
    </row>
    <row r="73" spans="1:14" ht="15.75">
      <c r="A73" s="34"/>
      <c r="B73" s="19"/>
      <c r="C73" s="65" t="s">
        <v>31</v>
      </c>
      <c r="D73" s="65"/>
      <c r="E73" s="32">
        <v>0</v>
      </c>
      <c r="F73" s="33">
        <f>(E73/E70)*100</f>
        <v>0</v>
      </c>
      <c r="G73" s="35"/>
      <c r="H73" s="22"/>
      <c r="I73" s="22"/>
      <c r="J73" s="22"/>
      <c r="K73" s="27"/>
      <c r="L73" s="17"/>
      <c r="M73" s="17"/>
      <c r="N73" s="17"/>
    </row>
    <row r="74" spans="1:14" ht="15.75">
      <c r="A74" s="34"/>
      <c r="B74" s="19"/>
      <c r="C74" s="65" t="s">
        <v>32</v>
      </c>
      <c r="D74" s="65"/>
      <c r="E74" s="32">
        <v>1</v>
      </c>
      <c r="F74" s="33">
        <f>(E74/E70)*100</f>
        <v>12.5</v>
      </c>
      <c r="G74" s="35"/>
      <c r="H74" s="22" t="s">
        <v>33</v>
      </c>
      <c r="I74" s="22"/>
      <c r="J74" s="27"/>
      <c r="K74" s="27"/>
      <c r="L74" s="17"/>
      <c r="M74" s="17"/>
      <c r="N74" s="17"/>
    </row>
    <row r="75" spans="1:14" ht="15.75">
      <c r="A75" s="34"/>
      <c r="B75" s="19"/>
      <c r="C75" s="65" t="s">
        <v>34</v>
      </c>
      <c r="D75" s="65"/>
      <c r="E75" s="32">
        <v>0</v>
      </c>
      <c r="F75" s="33">
        <f>(E75/E70)*100</f>
        <v>0</v>
      </c>
      <c r="G75" s="35"/>
      <c r="H75" s="22"/>
      <c r="I75" s="22"/>
      <c r="J75" s="27"/>
      <c r="K75" s="27"/>
      <c r="L75" s="17"/>
      <c r="M75" s="17"/>
      <c r="N75" s="17"/>
    </row>
    <row r="76" spans="1:14" ht="16.5" thickBot="1">
      <c r="A76" s="34"/>
      <c r="B76" s="19"/>
      <c r="C76" s="66" t="s">
        <v>35</v>
      </c>
      <c r="D76" s="66"/>
      <c r="E76" s="36"/>
      <c r="F76" s="37">
        <f>(E76/E70)*100</f>
        <v>0</v>
      </c>
      <c r="G76" s="35"/>
      <c r="H76" s="22"/>
      <c r="I76" s="22"/>
      <c r="J76" s="31"/>
      <c r="K76" s="31"/>
      <c r="L76" s="1"/>
      <c r="M76" s="17"/>
      <c r="N76" s="17"/>
    </row>
    <row r="77" spans="1:14" ht="15.75">
      <c r="A77" s="39" t="s">
        <v>36</v>
      </c>
      <c r="B77" s="11"/>
      <c r="C77" s="12"/>
      <c r="D77" s="12"/>
      <c r="E77" s="14"/>
      <c r="F77" s="14"/>
      <c r="G77" s="15"/>
      <c r="H77" s="40"/>
      <c r="I77" s="40"/>
      <c r="J77" s="40"/>
      <c r="K77" s="14"/>
      <c r="L77" s="17"/>
      <c r="M77" s="38"/>
      <c r="N77" s="38"/>
    </row>
    <row r="78" spans="1:14" ht="15.75">
      <c r="A78" s="13" t="s">
        <v>37</v>
      </c>
      <c r="B78" s="11"/>
      <c r="C78" s="41"/>
      <c r="D78" s="42"/>
      <c r="E78" s="12"/>
      <c r="F78" s="40"/>
      <c r="G78" s="15"/>
      <c r="H78" s="40"/>
      <c r="I78" s="40"/>
      <c r="J78" s="40"/>
      <c r="K78" s="14"/>
      <c r="L78" s="17"/>
      <c r="M78" s="20"/>
      <c r="N78" s="20"/>
    </row>
    <row r="79" spans="1:14" ht="15.75">
      <c r="A79" s="13" t="s">
        <v>38</v>
      </c>
      <c r="B79" s="11"/>
      <c r="C79" s="12"/>
      <c r="D79" s="42"/>
      <c r="E79" s="12"/>
      <c r="F79" s="40"/>
      <c r="G79" s="15"/>
      <c r="H79" s="43"/>
      <c r="I79" s="43"/>
      <c r="J79" s="43"/>
      <c r="K79" s="14"/>
      <c r="L79" s="17"/>
      <c r="M79" s="17"/>
      <c r="N79" s="17"/>
    </row>
    <row r="80" spans="1:14" ht="15.75">
      <c r="A80" s="13" t="s">
        <v>39</v>
      </c>
      <c r="B80" s="41"/>
      <c r="C80" s="12"/>
      <c r="D80" s="42"/>
      <c r="E80" s="12"/>
      <c r="F80" s="40"/>
      <c r="G80" s="44"/>
      <c r="H80" s="43"/>
      <c r="I80" s="43"/>
      <c r="J80" s="43"/>
      <c r="K80" s="14"/>
      <c r="L80" s="17"/>
      <c r="M80" s="17"/>
      <c r="N80" s="17"/>
    </row>
    <row r="81" spans="1:14" ht="15.75">
      <c r="A81" s="13" t="s">
        <v>40</v>
      </c>
      <c r="B81" s="34"/>
      <c r="C81" s="12"/>
      <c r="D81" s="45"/>
      <c r="E81" s="40"/>
      <c r="F81" s="40"/>
      <c r="G81" s="44"/>
      <c r="H81" s="43"/>
      <c r="I81" s="43"/>
      <c r="J81" s="43"/>
      <c r="K81" s="40"/>
      <c r="L81" s="17"/>
      <c r="M81" s="17"/>
      <c r="N81" s="17"/>
    </row>
    <row r="82" spans="1:14" ht="15.75" thickBot="1"/>
    <row r="83" spans="1:14" ht="15.75" thickBot="1">
      <c r="A83" s="69" t="s">
        <v>0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</row>
    <row r="84" spans="1:14" ht="15.75" thickBo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</row>
    <row r="85" spans="1:14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</row>
    <row r="86" spans="1:14" ht="15.75">
      <c r="A86" s="70" t="s">
        <v>1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</row>
    <row r="87" spans="1:14" ht="15.75">
      <c r="A87" s="70" t="s">
        <v>2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</row>
    <row r="88" spans="1:14" ht="16.5" thickBot="1">
      <c r="A88" s="71" t="s">
        <v>3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</row>
    <row r="90" spans="1:14" ht="15.75">
      <c r="A90" s="72" t="s">
        <v>41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</row>
    <row r="91" spans="1:14" ht="15.75">
      <c r="A91" s="72" t="s">
        <v>5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1:14" ht="13.9" customHeight="1">
      <c r="A92" s="73" t="s">
        <v>6</v>
      </c>
      <c r="B92" s="67" t="s">
        <v>7</v>
      </c>
      <c r="C92" s="67" t="s">
        <v>8</v>
      </c>
      <c r="D92" s="73" t="s">
        <v>9</v>
      </c>
      <c r="E92" s="73" t="s">
        <v>10</v>
      </c>
      <c r="F92" s="67" t="s">
        <v>11</v>
      </c>
      <c r="G92" s="67" t="s">
        <v>12</v>
      </c>
      <c r="H92" s="74" t="s">
        <v>13</v>
      </c>
      <c r="I92" s="74" t="s">
        <v>14</v>
      </c>
      <c r="J92" s="74" t="s">
        <v>15</v>
      </c>
      <c r="K92" s="75" t="s">
        <v>16</v>
      </c>
      <c r="L92" s="67" t="s">
        <v>17</v>
      </c>
      <c r="M92" s="67" t="s">
        <v>18</v>
      </c>
      <c r="N92" s="67" t="s">
        <v>19</v>
      </c>
    </row>
    <row r="93" spans="1:14" ht="15" customHeight="1">
      <c r="A93" s="73"/>
      <c r="B93" s="67"/>
      <c r="C93" s="67"/>
      <c r="D93" s="73"/>
      <c r="E93" s="73"/>
      <c r="F93" s="67"/>
      <c r="G93" s="67"/>
      <c r="H93" s="67"/>
      <c r="I93" s="67"/>
      <c r="J93" s="67"/>
      <c r="K93" s="76"/>
      <c r="L93" s="67"/>
      <c r="M93" s="67"/>
      <c r="N93" s="67"/>
    </row>
    <row r="94" spans="1:14" ht="15.75">
      <c r="A94" s="56">
        <v>1</v>
      </c>
      <c r="B94" s="5">
        <v>42947</v>
      </c>
      <c r="C94" s="57" t="s">
        <v>192</v>
      </c>
      <c r="D94" s="57" t="s">
        <v>21</v>
      </c>
      <c r="E94" s="57" t="s">
        <v>130</v>
      </c>
      <c r="F94" s="57">
        <v>195</v>
      </c>
      <c r="G94" s="57">
        <v>191</v>
      </c>
      <c r="H94" s="57">
        <v>197</v>
      </c>
      <c r="I94" s="57">
        <v>199</v>
      </c>
      <c r="J94" s="57">
        <v>201</v>
      </c>
      <c r="K94" s="57">
        <v>197</v>
      </c>
      <c r="L94" s="57">
        <v>5000</v>
      </c>
      <c r="M94" s="8">
        <f t="shared" ref="M94:M105" si="14">IF(D94="BUY",(K94-F94)*(L94),(F94-K94)*(L94))</f>
        <v>10000</v>
      </c>
      <c r="N94" s="9">
        <f t="shared" ref="N94:N105" si="15">M94/(L94)/F94%</f>
        <v>1.0256410256410258</v>
      </c>
    </row>
    <row r="95" spans="1:14" ht="15.75">
      <c r="A95" s="56">
        <v>2</v>
      </c>
      <c r="B95" s="5">
        <v>42947</v>
      </c>
      <c r="C95" s="57" t="s">
        <v>192</v>
      </c>
      <c r="D95" s="57" t="s">
        <v>21</v>
      </c>
      <c r="E95" s="57" t="s">
        <v>45</v>
      </c>
      <c r="F95" s="57">
        <v>265.5</v>
      </c>
      <c r="G95" s="57">
        <v>262.5</v>
      </c>
      <c r="H95" s="57">
        <v>267</v>
      </c>
      <c r="I95" s="57">
        <v>268.5</v>
      </c>
      <c r="J95" s="57">
        <v>270</v>
      </c>
      <c r="K95" s="57">
        <v>268.5</v>
      </c>
      <c r="L95" s="57">
        <v>3000</v>
      </c>
      <c r="M95" s="8">
        <f t="shared" si="14"/>
        <v>9000</v>
      </c>
      <c r="N95" s="9">
        <f t="shared" si="15"/>
        <v>1.1299435028248588</v>
      </c>
    </row>
    <row r="96" spans="1:14" ht="15.75">
      <c r="A96" s="56">
        <v>3</v>
      </c>
      <c r="B96" s="5">
        <v>42944</v>
      </c>
      <c r="C96" s="57" t="s">
        <v>192</v>
      </c>
      <c r="D96" s="57" t="s">
        <v>21</v>
      </c>
      <c r="E96" s="57" t="s">
        <v>232</v>
      </c>
      <c r="F96" s="57">
        <v>223</v>
      </c>
      <c r="G96" s="57">
        <v>219</v>
      </c>
      <c r="H96" s="57">
        <v>225</v>
      </c>
      <c r="I96" s="57">
        <v>227</v>
      </c>
      <c r="J96" s="57">
        <v>229</v>
      </c>
      <c r="K96" s="57">
        <v>225</v>
      </c>
      <c r="L96" s="57">
        <v>2500</v>
      </c>
      <c r="M96" s="8">
        <f t="shared" si="14"/>
        <v>5000</v>
      </c>
      <c r="N96" s="9">
        <f t="shared" si="15"/>
        <v>0.89686098654708524</v>
      </c>
    </row>
    <row r="97" spans="1:14" ht="15.75">
      <c r="A97" s="56">
        <v>4</v>
      </c>
      <c r="B97" s="5">
        <v>42943</v>
      </c>
      <c r="C97" s="57" t="s">
        <v>192</v>
      </c>
      <c r="D97" s="57" t="s">
        <v>21</v>
      </c>
      <c r="E97" s="57" t="s">
        <v>124</v>
      </c>
      <c r="F97" s="57">
        <v>1794</v>
      </c>
      <c r="G97" s="57">
        <v>1774</v>
      </c>
      <c r="H97" s="57">
        <v>1804</v>
      </c>
      <c r="I97" s="57">
        <v>1814</v>
      </c>
      <c r="J97" s="57">
        <v>1824</v>
      </c>
      <c r="K97" s="57">
        <v>1774</v>
      </c>
      <c r="L97" s="57">
        <v>350</v>
      </c>
      <c r="M97" s="8">
        <f t="shared" si="14"/>
        <v>-7000</v>
      </c>
      <c r="N97" s="9">
        <f t="shared" si="15"/>
        <v>-1.1148272017837235</v>
      </c>
    </row>
    <row r="98" spans="1:14" ht="15.75">
      <c r="A98" s="56">
        <v>5</v>
      </c>
      <c r="B98" s="5">
        <v>42942</v>
      </c>
      <c r="C98" s="57" t="s">
        <v>192</v>
      </c>
      <c r="D98" s="57" t="s">
        <v>21</v>
      </c>
      <c r="E98" s="57" t="s">
        <v>55</v>
      </c>
      <c r="F98" s="57">
        <v>1624</v>
      </c>
      <c r="G98" s="57">
        <v>1604</v>
      </c>
      <c r="H98" s="57">
        <v>1634</v>
      </c>
      <c r="I98" s="57">
        <v>1644</v>
      </c>
      <c r="J98" s="57">
        <v>1654</v>
      </c>
      <c r="K98" s="57">
        <v>1604</v>
      </c>
      <c r="L98" s="57">
        <v>500</v>
      </c>
      <c r="M98" s="8">
        <f t="shared" si="14"/>
        <v>-10000</v>
      </c>
      <c r="N98" s="9">
        <f t="shared" si="15"/>
        <v>-1.2315270935960592</v>
      </c>
    </row>
    <row r="99" spans="1:14" ht="15.75">
      <c r="A99" s="56">
        <v>6</v>
      </c>
      <c r="B99" s="5">
        <v>42940</v>
      </c>
      <c r="C99" s="57" t="s">
        <v>192</v>
      </c>
      <c r="D99" s="57" t="s">
        <v>21</v>
      </c>
      <c r="E99" s="57" t="s">
        <v>233</v>
      </c>
      <c r="F99" s="57">
        <v>910</v>
      </c>
      <c r="G99" s="57">
        <v>898</v>
      </c>
      <c r="H99" s="57">
        <v>918</v>
      </c>
      <c r="I99" s="57">
        <v>926</v>
      </c>
      <c r="J99" s="57">
        <v>934</v>
      </c>
      <c r="K99" s="57">
        <v>898</v>
      </c>
      <c r="L99" s="57">
        <v>700</v>
      </c>
      <c r="M99" s="8">
        <f t="shared" si="14"/>
        <v>-8400</v>
      </c>
      <c r="N99" s="9">
        <f t="shared" si="15"/>
        <v>-1.3186813186813187</v>
      </c>
    </row>
    <row r="100" spans="1:14" ht="15.75">
      <c r="A100" s="56">
        <v>7</v>
      </c>
      <c r="B100" s="5">
        <v>42937</v>
      </c>
      <c r="C100" s="57" t="s">
        <v>192</v>
      </c>
      <c r="D100" s="57" t="s">
        <v>21</v>
      </c>
      <c r="E100" s="57" t="s">
        <v>53</v>
      </c>
      <c r="F100" s="57">
        <v>159</v>
      </c>
      <c r="G100" s="57">
        <v>158</v>
      </c>
      <c r="H100" s="57">
        <v>160.5</v>
      </c>
      <c r="I100" s="57">
        <v>162</v>
      </c>
      <c r="J100" s="57">
        <v>163.5</v>
      </c>
      <c r="K100" s="57">
        <v>158</v>
      </c>
      <c r="L100" s="57">
        <v>3500</v>
      </c>
      <c r="M100" s="8">
        <f t="shared" si="14"/>
        <v>-3500</v>
      </c>
      <c r="N100" s="9">
        <f t="shared" si="15"/>
        <v>-0.62893081761006286</v>
      </c>
    </row>
    <row r="101" spans="1:14" ht="15.75">
      <c r="A101" s="56">
        <v>8</v>
      </c>
      <c r="B101" s="5">
        <v>42936</v>
      </c>
      <c r="C101" s="57" t="s">
        <v>192</v>
      </c>
      <c r="D101" s="57" t="s">
        <v>21</v>
      </c>
      <c r="E101" s="57" t="s">
        <v>76</v>
      </c>
      <c r="F101" s="57">
        <v>124</v>
      </c>
      <c r="G101" s="57">
        <v>122</v>
      </c>
      <c r="H101" s="57">
        <v>125</v>
      </c>
      <c r="I101" s="57">
        <v>126</v>
      </c>
      <c r="J101" s="57">
        <v>127</v>
      </c>
      <c r="K101" s="57">
        <v>122</v>
      </c>
      <c r="L101" s="57">
        <v>6000</v>
      </c>
      <c r="M101" s="8">
        <f t="shared" si="14"/>
        <v>-12000</v>
      </c>
      <c r="N101" s="9">
        <f t="shared" si="15"/>
        <v>-1.6129032258064517</v>
      </c>
    </row>
    <row r="102" spans="1:14" ht="15.75">
      <c r="A102" s="56">
        <v>9</v>
      </c>
      <c r="B102" s="5">
        <v>42936</v>
      </c>
      <c r="C102" s="6" t="s">
        <v>192</v>
      </c>
      <c r="D102" s="6" t="s">
        <v>21</v>
      </c>
      <c r="E102" s="6" t="s">
        <v>123</v>
      </c>
      <c r="F102" s="7">
        <v>118.5</v>
      </c>
      <c r="G102" s="7">
        <v>117.5</v>
      </c>
      <c r="H102" s="7">
        <v>119</v>
      </c>
      <c r="I102" s="7">
        <v>119.5</v>
      </c>
      <c r="J102" s="7">
        <v>120</v>
      </c>
      <c r="K102" s="7">
        <v>119.5</v>
      </c>
      <c r="L102" s="6">
        <v>11000</v>
      </c>
      <c r="M102" s="8">
        <f t="shared" si="14"/>
        <v>11000</v>
      </c>
      <c r="N102" s="9">
        <f t="shared" si="15"/>
        <v>0.8438818565400843</v>
      </c>
    </row>
    <row r="103" spans="1:14" ht="15.75">
      <c r="A103" s="56">
        <v>10</v>
      </c>
      <c r="B103" s="5">
        <v>42935</v>
      </c>
      <c r="C103" s="6" t="s">
        <v>192</v>
      </c>
      <c r="D103" s="6" t="s">
        <v>21</v>
      </c>
      <c r="E103" s="6" t="s">
        <v>92</v>
      </c>
      <c r="F103" s="7">
        <v>87</v>
      </c>
      <c r="G103" s="7">
        <v>86</v>
      </c>
      <c r="H103" s="7">
        <v>87.5</v>
      </c>
      <c r="I103" s="7">
        <v>88</v>
      </c>
      <c r="J103" s="7">
        <v>88.5</v>
      </c>
      <c r="K103" s="7">
        <v>88</v>
      </c>
      <c r="L103" s="6">
        <v>8000</v>
      </c>
      <c r="M103" s="8">
        <f t="shared" si="14"/>
        <v>8000</v>
      </c>
      <c r="N103" s="9">
        <f t="shared" si="15"/>
        <v>1.1494252873563218</v>
      </c>
    </row>
    <row r="104" spans="1:14" ht="15.75">
      <c r="A104" s="56">
        <v>11</v>
      </c>
      <c r="B104" s="5">
        <v>42934</v>
      </c>
      <c r="C104" s="6" t="s">
        <v>192</v>
      </c>
      <c r="D104" s="6" t="s">
        <v>21</v>
      </c>
      <c r="E104" s="6" t="s">
        <v>63</v>
      </c>
      <c r="F104" s="7">
        <v>556</v>
      </c>
      <c r="G104" s="7">
        <v>552</v>
      </c>
      <c r="H104" s="7">
        <v>558</v>
      </c>
      <c r="I104" s="7">
        <v>560</v>
      </c>
      <c r="J104" s="7">
        <v>562</v>
      </c>
      <c r="K104" s="7">
        <v>558</v>
      </c>
      <c r="L104" s="6">
        <v>2000</v>
      </c>
      <c r="M104" s="8">
        <f t="shared" si="14"/>
        <v>4000</v>
      </c>
      <c r="N104" s="9">
        <f t="shared" si="15"/>
        <v>0.35971223021582738</v>
      </c>
    </row>
    <row r="105" spans="1:14" ht="15.75">
      <c r="A105" s="56">
        <v>12</v>
      </c>
      <c r="B105" s="5">
        <v>42922</v>
      </c>
      <c r="C105" s="6" t="s">
        <v>192</v>
      </c>
      <c r="D105" s="6" t="s">
        <v>21</v>
      </c>
      <c r="E105" s="6" t="s">
        <v>48</v>
      </c>
      <c r="F105" s="7">
        <v>176</v>
      </c>
      <c r="G105" s="7">
        <v>174.5</v>
      </c>
      <c r="H105" s="7">
        <v>176.8</v>
      </c>
      <c r="I105" s="7">
        <v>177.6</v>
      </c>
      <c r="J105" s="7">
        <v>178.4</v>
      </c>
      <c r="K105" s="7">
        <v>178.4</v>
      </c>
      <c r="L105" s="6">
        <v>6000</v>
      </c>
      <c r="M105" s="8">
        <f t="shared" si="14"/>
        <v>14400.000000000035</v>
      </c>
      <c r="N105" s="9">
        <f t="shared" si="15"/>
        <v>1.3636363636363669</v>
      </c>
    </row>
    <row r="107" spans="1:14" ht="15.75">
      <c r="A107" s="10" t="s">
        <v>24</v>
      </c>
      <c r="B107" s="11"/>
      <c r="C107" s="12"/>
      <c r="D107" s="13"/>
      <c r="E107" s="14"/>
      <c r="F107" s="14"/>
      <c r="G107" s="15"/>
      <c r="H107" s="14"/>
      <c r="I107" s="14"/>
      <c r="J107" s="14"/>
      <c r="K107" s="16"/>
      <c r="L107" s="17"/>
      <c r="M107" s="1"/>
      <c r="N107" s="18"/>
    </row>
    <row r="108" spans="1:14" ht="15.75">
      <c r="A108" s="10" t="s">
        <v>25</v>
      </c>
      <c r="B108" s="19"/>
      <c r="C108" s="12"/>
      <c r="D108" s="13"/>
      <c r="E108" s="14"/>
      <c r="F108" s="14"/>
      <c r="G108" s="15"/>
      <c r="H108" s="14"/>
      <c r="I108" s="14"/>
      <c r="J108" s="14"/>
      <c r="K108" s="16"/>
      <c r="L108" s="17"/>
      <c r="M108" s="1"/>
      <c r="N108" s="1"/>
    </row>
    <row r="109" spans="1:14" ht="15.75">
      <c r="A109" s="10" t="s">
        <v>25</v>
      </c>
      <c r="B109" s="19"/>
      <c r="C109" s="20"/>
      <c r="D109" s="21"/>
      <c r="E109" s="22"/>
      <c r="F109" s="22"/>
      <c r="G109" s="23"/>
      <c r="H109" s="22"/>
      <c r="I109" s="22"/>
      <c r="J109" s="22"/>
      <c r="K109" s="22"/>
      <c r="L109" s="17"/>
      <c r="M109" s="17"/>
      <c r="N109" s="17"/>
    </row>
    <row r="110" spans="1:14" ht="16.5" thickBot="1">
      <c r="A110" s="20"/>
      <c r="B110" s="19"/>
      <c r="C110" s="22"/>
      <c r="D110" s="22"/>
      <c r="E110" s="22"/>
      <c r="F110" s="24"/>
      <c r="G110" s="25"/>
      <c r="H110" s="26" t="s">
        <v>26</v>
      </c>
      <c r="I110" s="26"/>
      <c r="J110" s="27"/>
      <c r="K110" s="27"/>
      <c r="L110" s="17"/>
      <c r="M110" s="17"/>
      <c r="N110" s="17"/>
    </row>
    <row r="111" spans="1:14" ht="15.75">
      <c r="A111" s="20"/>
      <c r="B111" s="19"/>
      <c r="C111" s="68" t="s">
        <v>27</v>
      </c>
      <c r="D111" s="68"/>
      <c r="E111" s="28">
        <v>11</v>
      </c>
      <c r="F111" s="29">
        <f>F112+F113+F114+F115+F116+F117</f>
        <v>100</v>
      </c>
      <c r="G111" s="22">
        <v>11</v>
      </c>
      <c r="H111" s="30">
        <f>G112/G111%</f>
        <v>54.545454545454547</v>
      </c>
      <c r="I111" s="30"/>
      <c r="J111" s="30"/>
      <c r="K111" s="31"/>
      <c r="L111" s="17"/>
      <c r="M111" s="1"/>
      <c r="N111" s="1"/>
    </row>
    <row r="112" spans="1:14" ht="15.75">
      <c r="A112" s="20"/>
      <c r="B112" s="19"/>
      <c r="C112" s="65" t="s">
        <v>28</v>
      </c>
      <c r="D112" s="65"/>
      <c r="E112" s="32">
        <v>6</v>
      </c>
      <c r="F112" s="33">
        <f>(E112/E111)*100</f>
        <v>54.54545454545454</v>
      </c>
      <c r="G112" s="22">
        <v>6</v>
      </c>
      <c r="H112" s="27"/>
      <c r="I112" s="27"/>
      <c r="J112" s="22"/>
      <c r="K112" s="27"/>
      <c r="L112" s="1"/>
      <c r="M112" s="22" t="s">
        <v>29</v>
      </c>
      <c r="N112" s="22"/>
    </row>
    <row r="113" spans="1:14" ht="15.75">
      <c r="A113" s="34"/>
      <c r="B113" s="19"/>
      <c r="C113" s="65" t="s">
        <v>30</v>
      </c>
      <c r="D113" s="65"/>
      <c r="E113" s="32">
        <v>0</v>
      </c>
      <c r="F113" s="33">
        <f>(E113/E111)*100</f>
        <v>0</v>
      </c>
      <c r="G113" s="35"/>
      <c r="H113" s="22"/>
      <c r="I113" s="22"/>
      <c r="J113" s="22"/>
      <c r="K113" s="27"/>
      <c r="L113" s="17"/>
      <c r="M113" s="20"/>
      <c r="N113" s="20"/>
    </row>
    <row r="114" spans="1:14" ht="15.75">
      <c r="A114" s="34"/>
      <c r="B114" s="19"/>
      <c r="C114" s="65" t="s">
        <v>31</v>
      </c>
      <c r="D114" s="65"/>
      <c r="E114" s="32">
        <v>0</v>
      </c>
      <c r="F114" s="33">
        <f>(E114/E111)*100</f>
        <v>0</v>
      </c>
      <c r="G114" s="35"/>
      <c r="H114" s="22"/>
      <c r="I114" s="22"/>
      <c r="J114" s="22"/>
      <c r="K114" s="27"/>
      <c r="L114" s="17"/>
      <c r="M114" s="17"/>
      <c r="N114" s="17"/>
    </row>
    <row r="115" spans="1:14" ht="15.75">
      <c r="A115" s="34"/>
      <c r="B115" s="19"/>
      <c r="C115" s="65" t="s">
        <v>32</v>
      </c>
      <c r="D115" s="65"/>
      <c r="E115" s="32">
        <v>5</v>
      </c>
      <c r="F115" s="33">
        <f>(E115/E111)*100</f>
        <v>45.454545454545453</v>
      </c>
      <c r="G115" s="35"/>
      <c r="H115" s="22" t="s">
        <v>33</v>
      </c>
      <c r="I115" s="22"/>
      <c r="J115" s="27"/>
      <c r="K115" s="27"/>
      <c r="L115" s="17"/>
      <c r="M115" s="17"/>
      <c r="N115" s="17"/>
    </row>
    <row r="116" spans="1:14" ht="15.75">
      <c r="A116" s="34"/>
      <c r="B116" s="19"/>
      <c r="C116" s="65" t="s">
        <v>34</v>
      </c>
      <c r="D116" s="65"/>
      <c r="E116" s="32">
        <v>0</v>
      </c>
      <c r="F116" s="33">
        <f>(E116/E111)*100</f>
        <v>0</v>
      </c>
      <c r="G116" s="35"/>
      <c r="H116" s="22"/>
      <c r="I116" s="22"/>
      <c r="J116" s="27"/>
      <c r="K116" s="27"/>
      <c r="L116" s="17"/>
      <c r="M116" s="17"/>
      <c r="N116" s="17"/>
    </row>
    <row r="117" spans="1:14" ht="16.5" thickBot="1">
      <c r="A117" s="34"/>
      <c r="B117" s="19"/>
      <c r="C117" s="66" t="s">
        <v>35</v>
      </c>
      <c r="D117" s="66"/>
      <c r="E117" s="36"/>
      <c r="F117" s="37">
        <f>(E117/E111)*100</f>
        <v>0</v>
      </c>
      <c r="G117" s="35"/>
      <c r="H117" s="22"/>
      <c r="I117" s="22"/>
      <c r="J117" s="31"/>
      <c r="K117" s="31"/>
      <c r="L117" s="1"/>
      <c r="M117" s="17"/>
      <c r="N117" s="17"/>
    </row>
    <row r="118" spans="1:14" ht="15.75">
      <c r="A118" s="34"/>
      <c r="B118" s="19"/>
      <c r="C118" s="17"/>
      <c r="D118" s="17"/>
      <c r="E118" s="17"/>
      <c r="F118" s="27"/>
      <c r="G118" s="35"/>
      <c r="H118" s="30"/>
      <c r="I118" s="30"/>
      <c r="J118" s="27"/>
      <c r="K118" s="30"/>
      <c r="L118" s="17"/>
      <c r="M118" s="17"/>
      <c r="N118" s="17"/>
    </row>
    <row r="119" spans="1:14" ht="15.75">
      <c r="A119" s="34"/>
      <c r="B119" s="11"/>
      <c r="C119" s="20"/>
      <c r="D119" s="38"/>
      <c r="E119" s="22"/>
      <c r="F119" s="22"/>
      <c r="G119" s="23"/>
      <c r="H119" s="27"/>
      <c r="I119" s="27"/>
      <c r="J119" s="27"/>
      <c r="K119" s="24"/>
      <c r="L119" s="17"/>
      <c r="M119" s="1"/>
      <c r="N119" s="1"/>
    </row>
    <row r="120" spans="1:14" ht="15.75">
      <c r="A120" s="39" t="s">
        <v>36</v>
      </c>
      <c r="B120" s="11"/>
      <c r="C120" s="12"/>
      <c r="D120" s="12"/>
      <c r="E120" s="14"/>
      <c r="F120" s="14"/>
      <c r="G120" s="15"/>
      <c r="H120" s="40"/>
      <c r="I120" s="40"/>
      <c r="J120" s="40"/>
      <c r="K120" s="14"/>
      <c r="L120" s="17"/>
      <c r="M120" s="38"/>
      <c r="N120" s="38"/>
    </row>
    <row r="121" spans="1:14" ht="15.75">
      <c r="A121" s="13" t="s">
        <v>37</v>
      </c>
      <c r="B121" s="11"/>
      <c r="C121" s="41"/>
      <c r="D121" s="42"/>
      <c r="E121" s="12"/>
      <c r="F121" s="40"/>
      <c r="G121" s="15"/>
      <c r="H121" s="40"/>
      <c r="I121" s="40"/>
      <c r="J121" s="40"/>
      <c r="K121" s="14"/>
      <c r="L121" s="17"/>
      <c r="M121" s="20"/>
      <c r="N121" s="20"/>
    </row>
    <row r="122" spans="1:14" ht="15.75">
      <c r="A122" s="13" t="s">
        <v>38</v>
      </c>
      <c r="B122" s="11"/>
      <c r="C122" s="12"/>
      <c r="D122" s="42"/>
      <c r="E122" s="12"/>
      <c r="F122" s="40"/>
      <c r="G122" s="15"/>
      <c r="H122" s="43"/>
      <c r="I122" s="43"/>
      <c r="J122" s="43"/>
      <c r="K122" s="14"/>
      <c r="L122" s="17"/>
      <c r="M122" s="17"/>
      <c r="N122" s="17"/>
    </row>
    <row r="123" spans="1:14" ht="15.75">
      <c r="A123" s="13" t="s">
        <v>39</v>
      </c>
      <c r="B123" s="41"/>
      <c r="C123" s="12"/>
      <c r="D123" s="42"/>
      <c r="E123" s="12"/>
      <c r="F123" s="40"/>
      <c r="G123" s="44"/>
      <c r="H123" s="43"/>
      <c r="I123" s="43"/>
      <c r="J123" s="43"/>
      <c r="K123" s="14"/>
      <c r="L123" s="17"/>
      <c r="M123" s="17"/>
      <c r="N123" s="17"/>
    </row>
    <row r="124" spans="1:14" ht="15.75">
      <c r="A124" s="13" t="s">
        <v>40</v>
      </c>
      <c r="B124" s="34"/>
      <c r="C124" s="12"/>
      <c r="D124" s="45"/>
      <c r="E124" s="40"/>
      <c r="F124" s="40"/>
      <c r="G124" s="44"/>
      <c r="H124" s="43"/>
      <c r="I124" s="43"/>
      <c r="J124" s="43"/>
      <c r="K124" s="40"/>
      <c r="L124" s="17"/>
      <c r="M124" s="17"/>
      <c r="N124" s="17"/>
    </row>
    <row r="127" spans="1:14" ht="16.5" thickBot="1">
      <c r="A127" s="55"/>
      <c r="B127" s="5"/>
      <c r="C127" s="6"/>
      <c r="D127" s="6"/>
      <c r="E127" s="6"/>
      <c r="F127" s="7"/>
      <c r="G127" s="7"/>
      <c r="H127" s="7"/>
      <c r="I127" s="7"/>
      <c r="J127" s="7"/>
      <c r="K127" s="7"/>
      <c r="L127" s="6"/>
      <c r="M127" s="8"/>
      <c r="N127" s="9"/>
    </row>
    <row r="128" spans="1:14" ht="15.75" thickBot="1">
      <c r="A128" s="69" t="s">
        <v>0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</row>
    <row r="129" spans="1:14" ht="15.75" thickBot="1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</row>
    <row r="130" spans="1:14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</row>
    <row r="131" spans="1:14" ht="15.75">
      <c r="A131" s="70" t="s">
        <v>1</v>
      </c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</row>
    <row r="132" spans="1:14" ht="15.75">
      <c r="A132" s="70" t="s">
        <v>2</v>
      </c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</row>
    <row r="133" spans="1:14" ht="16.5" thickBot="1">
      <c r="A133" s="71" t="s">
        <v>3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</row>
    <row r="135" spans="1:14" ht="15.75">
      <c r="A135" s="72" t="s">
        <v>82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1:14" ht="15.75">
      <c r="A136" s="72" t="s">
        <v>5</v>
      </c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1:14" ht="13.9" customHeight="1">
      <c r="A137" s="73" t="s">
        <v>6</v>
      </c>
      <c r="B137" s="67" t="s">
        <v>7</v>
      </c>
      <c r="C137" s="67" t="s">
        <v>8</v>
      </c>
      <c r="D137" s="73" t="s">
        <v>9</v>
      </c>
      <c r="E137" s="73" t="s">
        <v>10</v>
      </c>
      <c r="F137" s="83" t="s">
        <v>11</v>
      </c>
      <c r="G137" s="83" t="s">
        <v>12</v>
      </c>
      <c r="H137" s="74" t="s">
        <v>13</v>
      </c>
      <c r="I137" s="74" t="s">
        <v>14</v>
      </c>
      <c r="J137" s="74" t="s">
        <v>15</v>
      </c>
      <c r="K137" s="84" t="s">
        <v>16</v>
      </c>
      <c r="L137" s="67" t="s">
        <v>17</v>
      </c>
      <c r="M137" s="67" t="s">
        <v>18</v>
      </c>
      <c r="N137" s="67" t="s">
        <v>19</v>
      </c>
    </row>
    <row r="138" spans="1:14" ht="15" customHeight="1">
      <c r="A138" s="73"/>
      <c r="B138" s="67"/>
      <c r="C138" s="67"/>
      <c r="D138" s="73"/>
      <c r="E138" s="73"/>
      <c r="F138" s="83"/>
      <c r="G138" s="83"/>
      <c r="H138" s="74"/>
      <c r="I138" s="74"/>
      <c r="J138" s="74"/>
      <c r="K138" s="84"/>
      <c r="L138" s="67"/>
      <c r="M138" s="67"/>
      <c r="N138" s="67"/>
    </row>
    <row r="139" spans="1:14" ht="15.75">
      <c r="A139" s="4">
        <v>1</v>
      </c>
      <c r="B139" s="5">
        <v>42894</v>
      </c>
      <c r="C139" s="6" t="s">
        <v>192</v>
      </c>
      <c r="D139" s="6" t="s">
        <v>47</v>
      </c>
      <c r="E139" s="6" t="s">
        <v>23</v>
      </c>
      <c r="F139" s="7">
        <v>450.5</v>
      </c>
      <c r="G139" s="7">
        <v>454</v>
      </c>
      <c r="H139" s="7">
        <v>448.5</v>
      </c>
      <c r="I139" s="7">
        <v>446.5</v>
      </c>
      <c r="J139" s="7">
        <v>444.5</v>
      </c>
      <c r="K139" s="7">
        <v>454</v>
      </c>
      <c r="L139" s="6">
        <v>2000</v>
      </c>
      <c r="M139" s="8">
        <f>IF(D139="BUY",(K139-F139)*(L139),(F139-K139)*(L139))</f>
        <v>-7000</v>
      </c>
      <c r="N139" s="9">
        <f>M139/(L139)/F139%</f>
        <v>-0.7769145394006659</v>
      </c>
    </row>
    <row r="140" spans="1:14" ht="15.75">
      <c r="A140" s="4">
        <v>2</v>
      </c>
      <c r="B140" s="5">
        <v>42894</v>
      </c>
      <c r="C140" s="6" t="s">
        <v>192</v>
      </c>
      <c r="D140" s="6" t="s">
        <v>21</v>
      </c>
      <c r="E140" s="6" t="s">
        <v>66</v>
      </c>
      <c r="F140" s="7">
        <v>130</v>
      </c>
      <c r="G140" s="7">
        <v>128.5</v>
      </c>
      <c r="H140" s="7">
        <v>131</v>
      </c>
      <c r="I140" s="7">
        <v>132</v>
      </c>
      <c r="J140" s="7">
        <v>133</v>
      </c>
      <c r="K140" s="7">
        <v>131</v>
      </c>
      <c r="L140" s="6">
        <v>6000</v>
      </c>
      <c r="M140" s="8">
        <f>IF(D140="BUY",(K140-F140)*(L140),(F140-K140)*(L140))</f>
        <v>6000</v>
      </c>
      <c r="N140" s="9">
        <f>M140/(L140)/F140%</f>
        <v>0.76923076923076916</v>
      </c>
    </row>
    <row r="142" spans="1:14" ht="15.75">
      <c r="A142" s="10" t="s">
        <v>24</v>
      </c>
      <c r="B142" s="11"/>
      <c r="C142" s="12"/>
      <c r="D142" s="13"/>
      <c r="E142" s="14"/>
      <c r="F142" s="14"/>
      <c r="G142" s="15"/>
      <c r="H142" s="14"/>
      <c r="I142" s="14"/>
      <c r="J142" s="14"/>
      <c r="K142" s="16"/>
      <c r="L142" s="17"/>
      <c r="M142" s="1"/>
      <c r="N142" s="18"/>
    </row>
    <row r="143" spans="1:14" ht="15.75">
      <c r="A143" s="10" t="s">
        <v>25</v>
      </c>
      <c r="B143" s="19"/>
      <c r="C143" s="12"/>
      <c r="D143" s="13"/>
      <c r="E143" s="14"/>
      <c r="F143" s="14"/>
      <c r="G143" s="15"/>
      <c r="H143" s="14"/>
      <c r="I143" s="14"/>
      <c r="J143" s="14"/>
      <c r="K143" s="16"/>
      <c r="L143" s="17"/>
      <c r="M143" s="1"/>
      <c r="N143" s="1"/>
    </row>
    <row r="144" spans="1:14" ht="15.75">
      <c r="A144" s="10" t="s">
        <v>25</v>
      </c>
      <c r="B144" s="19"/>
      <c r="C144" s="20"/>
      <c r="D144" s="21"/>
      <c r="E144" s="22"/>
      <c r="F144" s="22"/>
      <c r="G144" s="23"/>
      <c r="H144" s="22"/>
      <c r="I144" s="22"/>
      <c r="J144" s="22"/>
      <c r="K144" s="22"/>
      <c r="L144" s="17"/>
      <c r="M144" s="17"/>
      <c r="N144" s="17"/>
    </row>
    <row r="145" spans="1:14" ht="16.5" thickBot="1">
      <c r="A145" s="20"/>
      <c r="B145" s="19"/>
      <c r="C145" s="22"/>
      <c r="D145" s="22"/>
      <c r="E145" s="22"/>
      <c r="F145" s="24"/>
      <c r="G145" s="25"/>
      <c r="H145" s="26" t="s">
        <v>26</v>
      </c>
      <c r="I145" s="26"/>
      <c r="J145" s="27"/>
      <c r="K145" s="27"/>
      <c r="L145" s="17"/>
      <c r="M145" s="17"/>
      <c r="N145" s="17"/>
    </row>
    <row r="146" spans="1:14" ht="15.75">
      <c r="A146" s="20"/>
      <c r="B146" s="19"/>
      <c r="C146" s="68" t="s">
        <v>27</v>
      </c>
      <c r="D146" s="68"/>
      <c r="E146" s="28">
        <v>2</v>
      </c>
      <c r="F146" s="29">
        <f>F147+F148+F149+F150+F151+F152</f>
        <v>100</v>
      </c>
      <c r="G146" s="22">
        <v>2</v>
      </c>
      <c r="H146" s="30">
        <f>G147/G146%</f>
        <v>50</v>
      </c>
      <c r="I146" s="30"/>
      <c r="J146" s="30"/>
      <c r="K146" s="31"/>
      <c r="L146" s="17"/>
      <c r="M146" s="1"/>
      <c r="N146" s="1"/>
    </row>
    <row r="147" spans="1:14" ht="15.75">
      <c r="A147" s="20"/>
      <c r="B147" s="19"/>
      <c r="C147" s="65" t="s">
        <v>28</v>
      </c>
      <c r="D147" s="65"/>
      <c r="E147" s="32">
        <v>1</v>
      </c>
      <c r="F147" s="33">
        <f>(E147/E146)*100</f>
        <v>50</v>
      </c>
      <c r="G147" s="22">
        <v>1</v>
      </c>
      <c r="H147" s="27"/>
      <c r="I147" s="27"/>
      <c r="J147" s="22"/>
      <c r="K147" s="27"/>
      <c r="L147" s="1"/>
      <c r="M147" s="22" t="s">
        <v>29</v>
      </c>
      <c r="N147" s="22"/>
    </row>
    <row r="148" spans="1:14" ht="15.75">
      <c r="A148" s="34"/>
      <c r="B148" s="19"/>
      <c r="C148" s="65" t="s">
        <v>30</v>
      </c>
      <c r="D148" s="65"/>
      <c r="E148" s="32">
        <v>0</v>
      </c>
      <c r="F148" s="33">
        <f>(E148/E146)*100</f>
        <v>0</v>
      </c>
      <c r="G148" s="35"/>
      <c r="H148" s="22"/>
      <c r="I148" s="22"/>
      <c r="J148" s="22"/>
      <c r="K148" s="27"/>
      <c r="L148" s="17"/>
      <c r="M148" s="20"/>
      <c r="N148" s="20"/>
    </row>
    <row r="149" spans="1:14" ht="15.75">
      <c r="A149" s="34"/>
      <c r="B149" s="19"/>
      <c r="C149" s="65" t="s">
        <v>31</v>
      </c>
      <c r="D149" s="65"/>
      <c r="E149" s="32">
        <v>0</v>
      </c>
      <c r="F149" s="33">
        <f>(E149/E146)*100</f>
        <v>0</v>
      </c>
      <c r="G149" s="35"/>
      <c r="H149" s="22"/>
      <c r="I149" s="22"/>
      <c r="J149" s="22"/>
      <c r="K149" s="27"/>
      <c r="L149" s="17"/>
      <c r="M149" s="17"/>
      <c r="N149" s="17"/>
    </row>
    <row r="150" spans="1:14" ht="15.75">
      <c r="A150" s="34"/>
      <c r="B150" s="19"/>
      <c r="C150" s="65" t="s">
        <v>32</v>
      </c>
      <c r="D150" s="65"/>
      <c r="E150" s="32">
        <v>1</v>
      </c>
      <c r="F150" s="33">
        <f>(E150/E146)*100</f>
        <v>50</v>
      </c>
      <c r="G150" s="35"/>
      <c r="H150" s="22" t="s">
        <v>33</v>
      </c>
      <c r="I150" s="22"/>
      <c r="J150" s="27"/>
      <c r="K150" s="27"/>
      <c r="L150" s="17"/>
      <c r="M150" s="17"/>
      <c r="N150" s="17"/>
    </row>
    <row r="151" spans="1:14" ht="15.75">
      <c r="A151" s="34"/>
      <c r="B151" s="19"/>
      <c r="C151" s="65" t="s">
        <v>34</v>
      </c>
      <c r="D151" s="65"/>
      <c r="E151" s="32">
        <v>0</v>
      </c>
      <c r="F151" s="33">
        <f>(E151/E146)*100</f>
        <v>0</v>
      </c>
      <c r="G151" s="35"/>
      <c r="H151" s="22"/>
      <c r="I151" s="22"/>
      <c r="J151" s="27"/>
      <c r="K151" s="27"/>
      <c r="L151" s="17"/>
      <c r="M151" s="17"/>
      <c r="N151" s="17"/>
    </row>
    <row r="152" spans="1:14" ht="16.5" thickBot="1">
      <c r="A152" s="34"/>
      <c r="B152" s="19"/>
      <c r="C152" s="66" t="s">
        <v>35</v>
      </c>
      <c r="D152" s="66"/>
      <c r="E152" s="36"/>
      <c r="F152" s="37">
        <f>(E152/E146)*100</f>
        <v>0</v>
      </c>
      <c r="G152" s="35"/>
      <c r="H152" s="22"/>
      <c r="I152" s="22"/>
      <c r="J152" s="31"/>
      <c r="K152" s="31"/>
      <c r="L152" s="1"/>
      <c r="M152" s="17"/>
      <c r="N152" s="17"/>
    </row>
    <row r="153" spans="1:14" ht="15.75">
      <c r="A153" s="34"/>
      <c r="B153" s="19"/>
      <c r="C153" s="17"/>
      <c r="D153" s="17"/>
      <c r="E153" s="17"/>
      <c r="F153" s="27"/>
      <c r="G153" s="35"/>
      <c r="H153" s="30"/>
      <c r="I153" s="30"/>
      <c r="J153" s="27"/>
      <c r="K153" s="30"/>
      <c r="L153" s="17"/>
      <c r="M153" s="17"/>
      <c r="N153" s="17"/>
    </row>
    <row r="154" spans="1:14" ht="15.75">
      <c r="A154" s="34"/>
      <c r="B154" s="11"/>
      <c r="C154" s="20"/>
      <c r="D154" s="38"/>
      <c r="E154" s="22"/>
      <c r="F154" s="22"/>
      <c r="G154" s="23"/>
      <c r="H154" s="27"/>
      <c r="I154" s="27"/>
      <c r="J154" s="27"/>
      <c r="K154" s="24"/>
      <c r="L154" s="17"/>
      <c r="M154" s="1"/>
      <c r="N154" s="1"/>
    </row>
    <row r="155" spans="1:14" ht="15.75">
      <c r="A155" s="39" t="s">
        <v>36</v>
      </c>
      <c r="B155" s="11"/>
      <c r="C155" s="12"/>
      <c r="D155" s="12"/>
      <c r="E155" s="14"/>
      <c r="F155" s="14"/>
      <c r="G155" s="15"/>
      <c r="H155" s="40"/>
      <c r="I155" s="40"/>
      <c r="J155" s="40"/>
      <c r="K155" s="14"/>
      <c r="L155" s="17"/>
      <c r="M155" s="38"/>
      <c r="N155" s="38"/>
    </row>
    <row r="156" spans="1:14" ht="15.75">
      <c r="A156" s="13" t="s">
        <v>37</v>
      </c>
      <c r="B156" s="11"/>
      <c r="C156" s="41"/>
      <c r="D156" s="42"/>
      <c r="E156" s="12"/>
      <c r="F156" s="40"/>
      <c r="G156" s="15"/>
      <c r="H156" s="40"/>
      <c r="I156" s="40"/>
      <c r="J156" s="40"/>
      <c r="K156" s="14"/>
      <c r="L156" s="17"/>
      <c r="M156" s="20"/>
      <c r="N156" s="20"/>
    </row>
    <row r="157" spans="1:14" ht="15.75">
      <c r="A157" s="13" t="s">
        <v>38</v>
      </c>
      <c r="B157" s="11"/>
      <c r="C157" s="12"/>
      <c r="D157" s="42"/>
      <c r="E157" s="12"/>
      <c r="F157" s="40"/>
      <c r="G157" s="15"/>
      <c r="H157" s="43"/>
      <c r="I157" s="43"/>
      <c r="J157" s="43"/>
      <c r="K157" s="14"/>
      <c r="L157" s="17"/>
      <c r="M157" s="17"/>
      <c r="N157" s="17"/>
    </row>
    <row r="158" spans="1:14" ht="15.75">
      <c r="A158" s="13" t="s">
        <v>39</v>
      </c>
      <c r="B158" s="41"/>
      <c r="C158" s="12"/>
      <c r="D158" s="42"/>
      <c r="E158" s="12"/>
      <c r="F158" s="40"/>
      <c r="G158" s="44"/>
      <c r="H158" s="43"/>
      <c r="I158" s="43"/>
      <c r="J158" s="43"/>
      <c r="K158" s="14"/>
      <c r="L158" s="17"/>
      <c r="M158" s="17"/>
      <c r="N158" s="17"/>
    </row>
    <row r="159" spans="1:14" ht="15.75">
      <c r="A159" s="13" t="s">
        <v>40</v>
      </c>
      <c r="B159" s="34"/>
      <c r="C159" s="12"/>
      <c r="D159" s="45"/>
      <c r="E159" s="40"/>
      <c r="F159" s="40"/>
      <c r="G159" s="44"/>
      <c r="H159" s="43"/>
      <c r="I159" s="43"/>
      <c r="J159" s="43"/>
      <c r="K159" s="40"/>
      <c r="L159" s="17"/>
      <c r="M159" s="17"/>
      <c r="N159" s="17"/>
    </row>
    <row r="160" spans="1:14">
      <c r="M160" t="s">
        <v>230</v>
      </c>
    </row>
  </sheetData>
  <mergeCells count="108">
    <mergeCell ref="A46:N48"/>
    <mergeCell ref="A49:N49"/>
    <mergeCell ref="A50:N50"/>
    <mergeCell ref="A51:N51"/>
    <mergeCell ref="A53:N53"/>
    <mergeCell ref="A54:N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C75:D75"/>
    <mergeCell ref="C76:D76"/>
    <mergeCell ref="A83:N85"/>
    <mergeCell ref="A86:N86"/>
    <mergeCell ref="A87:N87"/>
    <mergeCell ref="C70:D70"/>
    <mergeCell ref="C71:D71"/>
    <mergeCell ref="C72:D72"/>
    <mergeCell ref="C73:D73"/>
    <mergeCell ref="C74:D74"/>
    <mergeCell ref="N92:N93"/>
    <mergeCell ref="C111:D111"/>
    <mergeCell ref="C112:D112"/>
    <mergeCell ref="C113:D113"/>
    <mergeCell ref="A88:N88"/>
    <mergeCell ref="A90:N90"/>
    <mergeCell ref="A91:N91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D137:D138"/>
    <mergeCell ref="E137:E138"/>
    <mergeCell ref="A131:N131"/>
    <mergeCell ref="A132:N132"/>
    <mergeCell ref="A133:N133"/>
    <mergeCell ref="A135:N135"/>
    <mergeCell ref="A136:N136"/>
    <mergeCell ref="C114:D114"/>
    <mergeCell ref="C115:D115"/>
    <mergeCell ref="C116:D116"/>
    <mergeCell ref="C117:D117"/>
    <mergeCell ref="A128:N130"/>
    <mergeCell ref="A3:N5"/>
    <mergeCell ref="A6:N6"/>
    <mergeCell ref="A7:N7"/>
    <mergeCell ref="A8:N8"/>
    <mergeCell ref="A10:N10"/>
    <mergeCell ref="C151:D151"/>
    <mergeCell ref="C152:D152"/>
    <mergeCell ref="C146:D146"/>
    <mergeCell ref="C147:D147"/>
    <mergeCell ref="C148:D148"/>
    <mergeCell ref="C149:D149"/>
    <mergeCell ref="C150:D150"/>
    <mergeCell ref="K137:K138"/>
    <mergeCell ref="L137:L138"/>
    <mergeCell ref="M137:M138"/>
    <mergeCell ref="N137:N138"/>
    <mergeCell ref="F137:F138"/>
    <mergeCell ref="G137:G138"/>
    <mergeCell ref="H137:H138"/>
    <mergeCell ref="I137:I138"/>
    <mergeCell ref="J137:J138"/>
    <mergeCell ref="A137:A138"/>
    <mergeCell ref="B137:B138"/>
    <mergeCell ref="C137:C138"/>
    <mergeCell ref="C32:D32"/>
    <mergeCell ref="C33:D33"/>
    <mergeCell ref="C27:D27"/>
    <mergeCell ref="C28:D28"/>
    <mergeCell ref="C29:D29"/>
    <mergeCell ref="C30:D30"/>
    <mergeCell ref="C31:D31"/>
    <mergeCell ref="A11:N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</mergeCells>
  <conditionalFormatting sqref="N66 N57:N64 N107 N139:N140 N94:N105 N23 N15:N21">
    <cfRule type="cellIs" dxfId="15" priority="26" operator="lessThan">
      <formula>0</formula>
    </cfRule>
    <cfRule type="cellIs" dxfId="14" priority="27" operator="greaterThan">
      <formula>0</formula>
    </cfRule>
  </conditionalFormatting>
  <conditionalFormatting sqref="N14">
    <cfRule type="cellIs" dxfId="13" priority="1" operator="lessThan">
      <formula>0</formula>
    </cfRule>
    <cfRule type="cellIs" dxfId="12" priority="2" operator="greaterThan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0"/>
  <sheetViews>
    <sheetView workbookViewId="0">
      <selection activeCell="Q24" sqref="Q24"/>
    </sheetView>
  </sheetViews>
  <sheetFormatPr defaultRowHeight="15"/>
  <cols>
    <col min="1" max="1" width="6.140625"/>
    <col min="2" max="2" width="7.42578125"/>
    <col min="3" max="3" width="13.42578125"/>
    <col min="4" max="4" width="7.42578125"/>
    <col min="5" max="5" width="13.42578125"/>
    <col min="6" max="11" width="8.5703125"/>
    <col min="12" max="12" width="6.5703125"/>
    <col min="13" max="13" width="11.5703125" customWidth="1"/>
    <col min="14" max="1024" width="8.5703125"/>
  </cols>
  <sheetData>
    <row r="1" spans="1:14" ht="15.75" customHeight="1"/>
    <row r="2" spans="1:14" ht="15.75" customHeight="1" thickBot="1"/>
    <row r="3" spans="1:14" ht="15.75" customHeight="1" thickBot="1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15.75" customHeight="1" thickBo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5.7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.75" customHeight="1">
      <c r="A6" s="70" t="s">
        <v>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.75" customHeight="1">
      <c r="A7" s="70" t="s">
        <v>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ht="15.75" customHeight="1" thickBot="1">
      <c r="A8" s="71" t="s">
        <v>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5.75" customHeight="1"/>
    <row r="10" spans="1:14" ht="15.75" customHeight="1">
      <c r="A10" s="72" t="s">
        <v>250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15.75" customHeight="1">
      <c r="A11" s="72" t="s">
        <v>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14" ht="15.75" customHeight="1">
      <c r="A12" s="73" t="s">
        <v>6</v>
      </c>
      <c r="B12" s="67" t="s">
        <v>7</v>
      </c>
      <c r="C12" s="67" t="s">
        <v>8</v>
      </c>
      <c r="D12" s="73" t="s">
        <v>9</v>
      </c>
      <c r="E12" s="73" t="s">
        <v>10</v>
      </c>
      <c r="F12" s="67" t="s">
        <v>11</v>
      </c>
      <c r="G12" s="67" t="s">
        <v>12</v>
      </c>
      <c r="H12" s="74" t="s">
        <v>13</v>
      </c>
      <c r="I12" s="74" t="s">
        <v>14</v>
      </c>
      <c r="J12" s="74" t="s">
        <v>15</v>
      </c>
      <c r="K12" s="75" t="s">
        <v>16</v>
      </c>
      <c r="L12" s="67" t="s">
        <v>17</v>
      </c>
      <c r="M12" s="67" t="s">
        <v>18</v>
      </c>
      <c r="N12" s="67" t="s">
        <v>19</v>
      </c>
    </row>
    <row r="13" spans="1:14" ht="15.75" customHeight="1">
      <c r="A13" s="73"/>
      <c r="B13" s="67"/>
      <c r="C13" s="67"/>
      <c r="D13" s="73"/>
      <c r="E13" s="73"/>
      <c r="F13" s="67"/>
      <c r="G13" s="67"/>
      <c r="H13" s="67"/>
      <c r="I13" s="67"/>
      <c r="J13" s="67"/>
      <c r="K13" s="76"/>
      <c r="L13" s="67"/>
      <c r="M13" s="67"/>
      <c r="N13" s="67"/>
    </row>
    <row r="14" spans="1:14" ht="15.75">
      <c r="A14" s="56">
        <v>1</v>
      </c>
      <c r="B14" s="5">
        <v>42998</v>
      </c>
      <c r="C14" s="6" t="s">
        <v>201</v>
      </c>
      <c r="D14" s="56" t="s">
        <v>21</v>
      </c>
      <c r="E14" s="56" t="s">
        <v>266</v>
      </c>
      <c r="F14" s="57">
        <v>932</v>
      </c>
      <c r="G14" s="57">
        <v>924</v>
      </c>
      <c r="H14" s="57">
        <v>936</v>
      </c>
      <c r="I14" s="57">
        <v>941</v>
      </c>
      <c r="J14" s="57">
        <v>946</v>
      </c>
      <c r="K14" s="56">
        <v>946</v>
      </c>
      <c r="L14" s="57">
        <v>800</v>
      </c>
      <c r="M14" s="8">
        <f t="shared" ref="M14" si="0">IF(D14="BUY",(K14-F14)*(L14),(F14-K14)*(L14))</f>
        <v>11200</v>
      </c>
      <c r="N14" s="9">
        <f t="shared" ref="N14" si="1">M14/(L14)/F14%</f>
        <v>1.502145922746781</v>
      </c>
    </row>
    <row r="15" spans="1:14" ht="15.75">
      <c r="A15" s="56">
        <v>2</v>
      </c>
      <c r="B15" s="5">
        <v>42997</v>
      </c>
      <c r="C15" s="6" t="s">
        <v>201</v>
      </c>
      <c r="D15" s="56" t="s">
        <v>21</v>
      </c>
      <c r="E15" s="56" t="s">
        <v>198</v>
      </c>
      <c r="F15" s="57">
        <v>420</v>
      </c>
      <c r="G15" s="57">
        <v>417</v>
      </c>
      <c r="H15" s="57">
        <v>422</v>
      </c>
      <c r="I15" s="57">
        <v>424</v>
      </c>
      <c r="J15" s="57">
        <v>426</v>
      </c>
      <c r="K15" s="56">
        <v>426</v>
      </c>
      <c r="L15" s="57">
        <v>2000</v>
      </c>
      <c r="M15" s="8">
        <f>IF(D15="BUY",(K15-F15)*(L15),(F15-K15)*(L15))</f>
        <v>12000</v>
      </c>
      <c r="N15" s="9">
        <f>M15/(L15)/F15%</f>
        <v>1.4285714285714286</v>
      </c>
    </row>
    <row r="16" spans="1:14" ht="15.75">
      <c r="A16" s="56">
        <v>3</v>
      </c>
      <c r="B16" s="5">
        <v>42996</v>
      </c>
      <c r="C16" s="6" t="s">
        <v>201</v>
      </c>
      <c r="D16" s="56" t="s">
        <v>21</v>
      </c>
      <c r="E16" s="56" t="s">
        <v>62</v>
      </c>
      <c r="F16" s="57">
        <v>841</v>
      </c>
      <c r="G16" s="57">
        <v>833</v>
      </c>
      <c r="H16" s="57">
        <v>846</v>
      </c>
      <c r="I16" s="57">
        <v>851</v>
      </c>
      <c r="J16" s="57">
        <v>856</v>
      </c>
      <c r="K16" s="56">
        <v>856</v>
      </c>
      <c r="L16" s="57">
        <v>800</v>
      </c>
      <c r="M16" s="8">
        <f t="shared" ref="M16" si="2">IF(D16="BUY",(K16-F16)*(L16),(F16-K16)*(L16))</f>
        <v>12000</v>
      </c>
      <c r="N16" s="9">
        <f t="shared" ref="N16" si="3">M16/(L16)/F16%</f>
        <v>1.78359096313912</v>
      </c>
    </row>
    <row r="17" spans="1:14" ht="15.75">
      <c r="A17" s="56">
        <v>4</v>
      </c>
      <c r="B17" s="5">
        <v>42992</v>
      </c>
      <c r="C17" s="6" t="s">
        <v>201</v>
      </c>
      <c r="D17" s="56" t="s">
        <v>21</v>
      </c>
      <c r="E17" s="56" t="s">
        <v>49</v>
      </c>
      <c r="F17" s="57">
        <v>1837</v>
      </c>
      <c r="G17" s="57">
        <v>1822</v>
      </c>
      <c r="H17" s="57">
        <v>1845</v>
      </c>
      <c r="I17" s="57">
        <v>1853</v>
      </c>
      <c r="J17" s="57">
        <v>1861</v>
      </c>
      <c r="K17" s="56">
        <v>1853</v>
      </c>
      <c r="L17" s="57">
        <v>500</v>
      </c>
      <c r="M17" s="8">
        <f t="shared" ref="M17" si="4">IF(D17="BUY",(K17-F17)*(L17),(F17-K17)*(L17))</f>
        <v>8000</v>
      </c>
      <c r="N17" s="9">
        <f t="shared" ref="N17" si="5">M17/(L17)/F17%</f>
        <v>0.87098530212302661</v>
      </c>
    </row>
    <row r="18" spans="1:14" ht="15.75">
      <c r="A18" s="56">
        <v>5</v>
      </c>
      <c r="B18" s="5">
        <v>42990</v>
      </c>
      <c r="C18" s="6" t="s">
        <v>201</v>
      </c>
      <c r="D18" s="56" t="s">
        <v>21</v>
      </c>
      <c r="E18" s="56" t="s">
        <v>23</v>
      </c>
      <c r="F18" s="57">
        <v>660</v>
      </c>
      <c r="G18" s="57">
        <v>654</v>
      </c>
      <c r="H18" s="57">
        <v>663</v>
      </c>
      <c r="I18" s="57">
        <v>666</v>
      </c>
      <c r="J18" s="57">
        <v>669</v>
      </c>
      <c r="K18" s="57">
        <v>666</v>
      </c>
      <c r="L18" s="57">
        <v>2000</v>
      </c>
      <c r="M18" s="8">
        <f t="shared" ref="M18" si="6">IF(D18="BUY",(K18-F18)*(L18),(F18-K18)*(L18))</f>
        <v>12000</v>
      </c>
      <c r="N18" s="9">
        <f t="shared" ref="N18" si="7">M18/(L18)/F18%</f>
        <v>0.90909090909090917</v>
      </c>
    </row>
    <row r="19" spans="1:14" ht="15.75">
      <c r="A19" s="56">
        <v>6</v>
      </c>
      <c r="B19" s="5">
        <v>42982</v>
      </c>
      <c r="C19" s="6" t="s">
        <v>201</v>
      </c>
      <c r="D19" s="56" t="s">
        <v>21</v>
      </c>
      <c r="E19" s="56" t="s">
        <v>253</v>
      </c>
      <c r="F19" s="57">
        <v>807</v>
      </c>
      <c r="G19" s="57">
        <v>799</v>
      </c>
      <c r="H19" s="57">
        <v>813</v>
      </c>
      <c r="I19" s="57">
        <v>817</v>
      </c>
      <c r="J19" s="57">
        <v>820</v>
      </c>
      <c r="K19" s="57">
        <v>813</v>
      </c>
      <c r="L19" s="57">
        <v>1000</v>
      </c>
      <c r="M19" s="8">
        <f t="shared" ref="M19" si="8">IF(D19="BUY",(K19-F19)*(L19),(F19-K19)*(L19))</f>
        <v>6000</v>
      </c>
      <c r="N19" s="9">
        <f t="shared" ref="N19" si="9">M19/(L19)/F19%</f>
        <v>0.74349442379182151</v>
      </c>
    </row>
    <row r="20" spans="1:14" ht="15.7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1:14" ht="15.75" customHeight="1">
      <c r="A21" s="10" t="s">
        <v>24</v>
      </c>
      <c r="B21" s="11"/>
      <c r="C21" s="12"/>
      <c r="D21" s="13"/>
      <c r="E21" s="14"/>
      <c r="F21" s="14"/>
      <c r="G21" s="15"/>
      <c r="H21" s="14"/>
      <c r="I21" s="14"/>
      <c r="J21" s="14"/>
      <c r="K21" s="16"/>
      <c r="L21" s="17"/>
      <c r="M21" s="1"/>
      <c r="N21" s="18"/>
    </row>
    <row r="22" spans="1:14" ht="15.75" customHeight="1">
      <c r="A22" s="10" t="s">
        <v>25</v>
      </c>
      <c r="B22" s="19"/>
      <c r="C22" s="12"/>
      <c r="D22" s="13"/>
      <c r="E22" s="14"/>
      <c r="F22" s="14"/>
      <c r="G22" s="15"/>
      <c r="H22" s="14"/>
      <c r="I22" s="14"/>
      <c r="J22" s="14"/>
      <c r="K22" s="16"/>
      <c r="L22" s="17"/>
      <c r="M22" s="1"/>
      <c r="N22" s="1"/>
    </row>
    <row r="23" spans="1:14" ht="15.75" customHeight="1">
      <c r="A23" s="10" t="s">
        <v>25</v>
      </c>
      <c r="B23" s="19"/>
      <c r="C23" s="20"/>
      <c r="D23" s="21"/>
      <c r="E23" s="22"/>
      <c r="F23" s="22"/>
      <c r="G23" s="23"/>
      <c r="H23" s="22"/>
      <c r="I23" s="22"/>
      <c r="J23" s="22"/>
      <c r="K23" s="22"/>
      <c r="L23" s="17"/>
      <c r="M23" s="17"/>
      <c r="N23" s="17"/>
    </row>
    <row r="24" spans="1:14" ht="15.75" customHeight="1" thickBot="1">
      <c r="A24" s="20"/>
      <c r="B24" s="19"/>
      <c r="C24" s="22"/>
      <c r="D24" s="22"/>
      <c r="E24" s="22"/>
      <c r="F24" s="24"/>
      <c r="G24" s="25"/>
      <c r="H24" s="26" t="s">
        <v>26</v>
      </c>
      <c r="I24" s="26"/>
      <c r="J24" s="27"/>
      <c r="K24" s="27"/>
      <c r="L24" s="17"/>
      <c r="M24" s="17"/>
      <c r="N24" s="17"/>
    </row>
    <row r="25" spans="1:14" ht="15.75" customHeight="1">
      <c r="A25" s="20"/>
      <c r="B25" s="19"/>
      <c r="C25" s="68" t="s">
        <v>27</v>
      </c>
      <c r="D25" s="68"/>
      <c r="E25" s="28">
        <v>6</v>
      </c>
      <c r="F25" s="29">
        <f>F26+F27+F28+F29+F30+F31</f>
        <v>100</v>
      </c>
      <c r="G25" s="22">
        <v>6</v>
      </c>
      <c r="H25" s="30">
        <f>G26/G25%</f>
        <v>100</v>
      </c>
      <c r="I25" s="30"/>
      <c r="J25" s="30"/>
      <c r="K25" s="31"/>
      <c r="L25" s="17"/>
      <c r="M25" s="1"/>
      <c r="N25" s="1"/>
    </row>
    <row r="26" spans="1:14" ht="15.75" customHeight="1">
      <c r="A26" s="20"/>
      <c r="B26" s="19"/>
      <c r="C26" s="65" t="s">
        <v>28</v>
      </c>
      <c r="D26" s="65"/>
      <c r="E26" s="32">
        <v>6</v>
      </c>
      <c r="F26" s="33">
        <f>(E26/E25)*100</f>
        <v>100</v>
      </c>
      <c r="G26" s="22">
        <v>6</v>
      </c>
      <c r="H26" s="27"/>
      <c r="I26" s="27"/>
      <c r="J26" s="22"/>
      <c r="K26" s="27"/>
      <c r="L26" s="1"/>
      <c r="M26" s="22" t="s">
        <v>29</v>
      </c>
      <c r="N26" s="22"/>
    </row>
    <row r="27" spans="1:14" ht="15.75" customHeight="1">
      <c r="A27" s="34"/>
      <c r="B27" s="19"/>
      <c r="C27" s="65" t="s">
        <v>30</v>
      </c>
      <c r="D27" s="65"/>
      <c r="E27" s="32">
        <v>0</v>
      </c>
      <c r="F27" s="33">
        <f>(E27/E25)*100</f>
        <v>0</v>
      </c>
      <c r="G27" s="35"/>
      <c r="H27" s="22"/>
      <c r="I27" s="22"/>
      <c r="J27" s="22"/>
      <c r="K27" s="27"/>
      <c r="L27" s="17"/>
      <c r="M27" s="20"/>
      <c r="N27" s="20"/>
    </row>
    <row r="28" spans="1:14" ht="15.75" customHeight="1">
      <c r="A28" s="34"/>
      <c r="B28" s="19"/>
      <c r="C28" s="65" t="s">
        <v>31</v>
      </c>
      <c r="D28" s="65"/>
      <c r="E28" s="32">
        <v>0</v>
      </c>
      <c r="F28" s="33">
        <f>(E28/E25)*100</f>
        <v>0</v>
      </c>
      <c r="G28" s="35"/>
      <c r="H28" s="22"/>
      <c r="I28" s="22"/>
      <c r="J28" s="22"/>
      <c r="K28" s="27"/>
      <c r="L28" s="17"/>
      <c r="M28" s="17"/>
      <c r="N28" s="17"/>
    </row>
    <row r="29" spans="1:14" ht="15.75" customHeight="1">
      <c r="A29" s="34"/>
      <c r="B29" s="19"/>
      <c r="C29" s="65" t="s">
        <v>32</v>
      </c>
      <c r="D29" s="65"/>
      <c r="E29" s="32">
        <v>0</v>
      </c>
      <c r="F29" s="33">
        <f>(E29/E25)*100</f>
        <v>0</v>
      </c>
      <c r="G29" s="35"/>
      <c r="H29" s="22" t="s">
        <v>33</v>
      </c>
      <c r="I29" s="22"/>
      <c r="J29" s="27"/>
      <c r="K29" s="27"/>
      <c r="L29" s="17"/>
      <c r="M29" s="17"/>
      <c r="N29" s="17"/>
    </row>
    <row r="30" spans="1:14" ht="15.75" customHeight="1">
      <c r="A30" s="34"/>
      <c r="B30" s="19"/>
      <c r="C30" s="65" t="s">
        <v>34</v>
      </c>
      <c r="D30" s="65"/>
      <c r="E30" s="32">
        <v>0</v>
      </c>
      <c r="F30" s="33">
        <f>(E30/E25)*100</f>
        <v>0</v>
      </c>
      <c r="G30" s="35"/>
      <c r="H30" s="22"/>
      <c r="I30" s="22"/>
      <c r="J30" s="27"/>
      <c r="K30" s="27"/>
      <c r="L30" s="17"/>
      <c r="M30" s="17"/>
      <c r="N30" s="17"/>
    </row>
    <row r="31" spans="1:14" ht="15.75" customHeight="1" thickBot="1">
      <c r="A31" s="34"/>
      <c r="B31" s="19"/>
      <c r="C31" s="66" t="s">
        <v>35</v>
      </c>
      <c r="D31" s="66"/>
      <c r="E31" s="36"/>
      <c r="F31" s="37">
        <f>(E31/E25)*100</f>
        <v>0</v>
      </c>
      <c r="G31" s="35"/>
      <c r="H31" s="22"/>
      <c r="I31" s="22"/>
      <c r="J31" s="31"/>
      <c r="K31" s="31"/>
      <c r="L31" s="1"/>
      <c r="M31" s="17"/>
      <c r="N31" s="17"/>
    </row>
    <row r="32" spans="1:14" ht="15.75" customHeight="1">
      <c r="A32" s="34"/>
      <c r="B32" s="19"/>
      <c r="C32" s="17"/>
      <c r="D32" s="17"/>
      <c r="E32" s="17"/>
      <c r="F32" s="27"/>
      <c r="G32" s="35"/>
      <c r="H32" s="30"/>
      <c r="I32" s="30"/>
      <c r="J32" s="27"/>
      <c r="K32" s="30"/>
      <c r="L32" s="17"/>
      <c r="M32" s="17"/>
      <c r="N32" s="17"/>
    </row>
    <row r="33" spans="1:14" ht="15.75" customHeight="1">
      <c r="A33" s="39" t="s">
        <v>36</v>
      </c>
      <c r="B33" s="11"/>
      <c r="C33" s="12"/>
      <c r="D33" s="12"/>
      <c r="E33" s="14"/>
      <c r="F33" s="14"/>
      <c r="G33" s="15"/>
      <c r="H33" s="40"/>
      <c r="I33" s="40"/>
      <c r="J33" s="40"/>
      <c r="K33" s="14"/>
      <c r="L33" s="17"/>
      <c r="M33" s="38"/>
      <c r="N33" s="38"/>
    </row>
    <row r="34" spans="1:14" ht="15.75" customHeight="1">
      <c r="A34" s="13" t="s">
        <v>37</v>
      </c>
      <c r="B34" s="11"/>
      <c r="C34" s="41"/>
      <c r="D34" s="42"/>
      <c r="E34" s="12"/>
      <c r="F34" s="40"/>
      <c r="G34" s="15"/>
      <c r="H34" s="40"/>
      <c r="I34" s="40"/>
      <c r="J34" s="40"/>
      <c r="K34" s="14"/>
      <c r="L34" s="17"/>
      <c r="M34" s="20"/>
      <c r="N34" s="20"/>
    </row>
    <row r="35" spans="1:14" ht="15.75" customHeight="1">
      <c r="A35" s="13" t="s">
        <v>38</v>
      </c>
      <c r="B35" s="11"/>
      <c r="C35" s="12"/>
      <c r="D35" s="42"/>
      <c r="E35" s="12"/>
      <c r="F35" s="40"/>
      <c r="G35" s="15"/>
      <c r="H35" s="43"/>
      <c r="I35" s="43"/>
      <c r="J35" s="43"/>
      <c r="K35" s="14"/>
      <c r="L35" s="17"/>
      <c r="M35" s="17"/>
      <c r="N35" s="17"/>
    </row>
    <row r="36" spans="1:14" ht="15.75" customHeight="1">
      <c r="A36" s="13" t="s">
        <v>39</v>
      </c>
      <c r="B36" s="41"/>
      <c r="C36" s="12"/>
      <c r="D36" s="42"/>
      <c r="E36" s="12"/>
      <c r="F36" s="40"/>
      <c r="G36" s="44"/>
      <c r="H36" s="43"/>
      <c r="I36" s="43"/>
      <c r="J36" s="43"/>
      <c r="K36" s="14"/>
      <c r="L36" s="17"/>
      <c r="M36" s="17"/>
      <c r="N36" s="17"/>
    </row>
    <row r="37" spans="1:14" ht="15.75" customHeight="1">
      <c r="A37" s="13" t="s">
        <v>40</v>
      </c>
      <c r="B37" s="34"/>
      <c r="C37" s="12"/>
      <c r="D37" s="45"/>
      <c r="E37" s="40"/>
      <c r="F37" s="40"/>
      <c r="G37" s="44"/>
      <c r="H37" s="43"/>
      <c r="I37" s="43"/>
      <c r="J37" s="43"/>
      <c r="K37" s="40"/>
      <c r="L37" s="17"/>
      <c r="M37" s="17"/>
      <c r="N37" s="17"/>
    </row>
    <row r="38" spans="1:14" ht="15.75" thickBot="1"/>
    <row r="39" spans="1:14" ht="15.75" thickBot="1">
      <c r="A39" s="69" t="s">
        <v>0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14" ht="15.75" thickBo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</row>
    <row r="41" spans="1:14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</row>
    <row r="42" spans="1:14" ht="15.75">
      <c r="A42" s="70" t="s">
        <v>1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</row>
    <row r="43" spans="1:14" ht="15.75">
      <c r="A43" s="70" t="s">
        <v>2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</row>
    <row r="44" spans="1:14" ht="16.5" thickBot="1">
      <c r="A44" s="71" t="s">
        <v>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  <row r="45" spans="1:14" ht="15.75">
      <c r="A45" s="72" t="s">
        <v>4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4" ht="15.75">
      <c r="A46" s="72" t="s">
        <v>5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ht="15" customHeight="1">
      <c r="A47" s="73" t="s">
        <v>6</v>
      </c>
      <c r="B47" s="67" t="s">
        <v>7</v>
      </c>
      <c r="C47" s="67" t="s">
        <v>8</v>
      </c>
      <c r="D47" s="73" t="s">
        <v>9</v>
      </c>
      <c r="E47" s="73" t="s">
        <v>10</v>
      </c>
      <c r="F47" s="67" t="s">
        <v>11</v>
      </c>
      <c r="G47" s="67" t="s">
        <v>12</v>
      </c>
      <c r="H47" s="74" t="s">
        <v>13</v>
      </c>
      <c r="I47" s="74" t="s">
        <v>14</v>
      </c>
      <c r="J47" s="74" t="s">
        <v>15</v>
      </c>
      <c r="K47" s="75" t="s">
        <v>16</v>
      </c>
      <c r="L47" s="67" t="s">
        <v>17</v>
      </c>
      <c r="M47" s="67" t="s">
        <v>18</v>
      </c>
      <c r="N47" s="67" t="s">
        <v>19</v>
      </c>
    </row>
    <row r="48" spans="1:14" ht="15" customHeight="1">
      <c r="A48" s="73"/>
      <c r="B48" s="67"/>
      <c r="C48" s="67"/>
      <c r="D48" s="73"/>
      <c r="E48" s="73"/>
      <c r="F48" s="67"/>
      <c r="G48" s="67"/>
      <c r="H48" s="74"/>
      <c r="I48" s="74"/>
      <c r="J48" s="74"/>
      <c r="K48" s="75"/>
      <c r="L48" s="67"/>
      <c r="M48" s="67"/>
      <c r="N48" s="67"/>
    </row>
    <row r="49" spans="1:14" ht="15.75">
      <c r="A49" s="4">
        <v>1</v>
      </c>
      <c r="B49" s="5">
        <v>42976</v>
      </c>
      <c r="C49" s="6" t="s">
        <v>201</v>
      </c>
      <c r="D49" s="6" t="s">
        <v>47</v>
      </c>
      <c r="E49" s="56" t="s">
        <v>52</v>
      </c>
      <c r="F49" s="57">
        <v>278</v>
      </c>
      <c r="G49" s="57">
        <v>281</v>
      </c>
      <c r="H49" s="57">
        <v>276.5</v>
      </c>
      <c r="I49" s="57">
        <v>275</v>
      </c>
      <c r="J49" s="57">
        <v>273.5</v>
      </c>
      <c r="K49" s="56">
        <v>276.5</v>
      </c>
      <c r="L49" s="6">
        <v>3000</v>
      </c>
      <c r="M49" s="8">
        <f t="shared" ref="M49:M56" si="10">IF(D49="BUY",(K49-F49)*(L49),(F49-K49)*(L49))</f>
        <v>4500</v>
      </c>
      <c r="N49" s="9">
        <f t="shared" ref="N49:N52" si="11">M49/(L49)/F49%</f>
        <v>0.53956834532374109</v>
      </c>
    </row>
    <row r="50" spans="1:14" ht="15.75">
      <c r="A50" s="4">
        <v>2</v>
      </c>
      <c r="B50" s="5">
        <v>42975</v>
      </c>
      <c r="C50" s="6" t="s">
        <v>201</v>
      </c>
      <c r="D50" s="6" t="s">
        <v>21</v>
      </c>
      <c r="E50" s="56" t="s">
        <v>96</v>
      </c>
      <c r="F50" s="57">
        <v>486</v>
      </c>
      <c r="G50" s="57">
        <v>482</v>
      </c>
      <c r="H50" s="57">
        <v>489</v>
      </c>
      <c r="I50" s="57">
        <v>492</v>
      </c>
      <c r="J50" s="57">
        <v>495</v>
      </c>
      <c r="K50" s="56">
        <v>492</v>
      </c>
      <c r="L50" s="6">
        <v>1500</v>
      </c>
      <c r="M50" s="8">
        <f t="shared" si="10"/>
        <v>9000</v>
      </c>
      <c r="N50" s="9">
        <f t="shared" si="11"/>
        <v>1.2345679012345678</v>
      </c>
    </row>
    <row r="51" spans="1:14" ht="15.75">
      <c r="A51" s="4">
        <v>3</v>
      </c>
      <c r="B51" s="5">
        <v>42970</v>
      </c>
      <c r="C51" s="6" t="s">
        <v>201</v>
      </c>
      <c r="D51" s="6" t="s">
        <v>21</v>
      </c>
      <c r="E51" s="56" t="s">
        <v>96</v>
      </c>
      <c r="F51" s="57">
        <v>469</v>
      </c>
      <c r="G51" s="57">
        <v>465</v>
      </c>
      <c r="H51" s="57">
        <v>472</v>
      </c>
      <c r="I51" s="57">
        <v>475</v>
      </c>
      <c r="J51" s="57">
        <v>478</v>
      </c>
      <c r="K51" s="56">
        <v>472</v>
      </c>
      <c r="L51" s="6">
        <v>1500</v>
      </c>
      <c r="M51" s="8">
        <f t="shared" si="10"/>
        <v>4500</v>
      </c>
      <c r="N51" s="9">
        <f t="shared" si="11"/>
        <v>0.63965884861407241</v>
      </c>
    </row>
    <row r="52" spans="1:14" ht="15.75">
      <c r="A52" s="4">
        <v>4</v>
      </c>
      <c r="B52" s="5">
        <v>42969</v>
      </c>
      <c r="C52" s="6" t="s">
        <v>244</v>
      </c>
      <c r="D52" s="6" t="s">
        <v>47</v>
      </c>
      <c r="E52" s="56" t="s">
        <v>74</v>
      </c>
      <c r="F52" s="57">
        <v>1180</v>
      </c>
      <c r="G52" s="57">
        <v>1195</v>
      </c>
      <c r="H52" s="57">
        <v>1172</v>
      </c>
      <c r="I52" s="57">
        <v>1164</v>
      </c>
      <c r="J52" s="57">
        <v>1156</v>
      </c>
      <c r="K52" s="56">
        <v>1195</v>
      </c>
      <c r="L52" s="6">
        <v>550</v>
      </c>
      <c r="M52" s="8">
        <f t="shared" si="10"/>
        <v>-8250</v>
      </c>
      <c r="N52" s="9">
        <f t="shared" si="11"/>
        <v>-1.271186440677966</v>
      </c>
    </row>
    <row r="53" spans="1:14" ht="15.75">
      <c r="A53" s="4">
        <v>5</v>
      </c>
      <c r="B53" s="5">
        <v>42968</v>
      </c>
      <c r="C53" s="6" t="s">
        <v>244</v>
      </c>
      <c r="D53" s="6" t="s">
        <v>47</v>
      </c>
      <c r="E53" s="56" t="s">
        <v>247</v>
      </c>
      <c r="F53" s="57">
        <v>140</v>
      </c>
      <c r="G53" s="57">
        <v>141.5</v>
      </c>
      <c r="H53" s="57">
        <v>139</v>
      </c>
      <c r="I53" s="57">
        <v>138</v>
      </c>
      <c r="J53" s="57">
        <v>137</v>
      </c>
      <c r="K53" s="56">
        <v>139</v>
      </c>
      <c r="L53" s="6">
        <v>6000</v>
      </c>
      <c r="M53" s="8">
        <f t="shared" si="10"/>
        <v>6000</v>
      </c>
      <c r="N53" s="9">
        <f>M53/(L53)/F53%</f>
        <v>0.7142857142857143</v>
      </c>
    </row>
    <row r="54" spans="1:14" ht="15.75">
      <c r="A54" s="4">
        <v>6</v>
      </c>
      <c r="B54" s="5">
        <v>42964</v>
      </c>
      <c r="C54" s="6" t="s">
        <v>201</v>
      </c>
      <c r="D54" s="6" t="s">
        <v>21</v>
      </c>
      <c r="E54" s="56" t="s">
        <v>175</v>
      </c>
      <c r="F54" s="57">
        <v>1762</v>
      </c>
      <c r="G54" s="57">
        <v>1747</v>
      </c>
      <c r="H54" s="57">
        <v>1780</v>
      </c>
      <c r="I54" s="57">
        <v>1788</v>
      </c>
      <c r="J54" s="57">
        <v>1796</v>
      </c>
      <c r="K54" s="56">
        <v>1747</v>
      </c>
      <c r="L54" s="6">
        <v>500</v>
      </c>
      <c r="M54" s="8">
        <f t="shared" si="10"/>
        <v>-7500</v>
      </c>
      <c r="N54" s="9">
        <f>M54/(L54)/F54%</f>
        <v>-0.85130533484676496</v>
      </c>
    </row>
    <row r="55" spans="1:14" ht="15.75">
      <c r="A55" s="4">
        <v>7</v>
      </c>
      <c r="B55" s="5">
        <v>42957</v>
      </c>
      <c r="C55" s="6" t="s">
        <v>244</v>
      </c>
      <c r="D55" s="6" t="s">
        <v>47</v>
      </c>
      <c r="E55" s="6" t="s">
        <v>83</v>
      </c>
      <c r="F55" s="7">
        <v>148</v>
      </c>
      <c r="G55" s="7">
        <v>150</v>
      </c>
      <c r="H55" s="7">
        <v>147</v>
      </c>
      <c r="I55" s="7">
        <v>146</v>
      </c>
      <c r="J55" s="7">
        <v>145</v>
      </c>
      <c r="K55" s="7">
        <v>146</v>
      </c>
      <c r="L55" s="6">
        <v>3500</v>
      </c>
      <c r="M55" s="8">
        <f t="shared" si="10"/>
        <v>7000</v>
      </c>
      <c r="N55" s="9">
        <f>M55/(L55)/F55%</f>
        <v>1.3513513513513513</v>
      </c>
    </row>
    <row r="56" spans="1:14" ht="15.75">
      <c r="A56" s="4">
        <v>8</v>
      </c>
      <c r="B56" s="5">
        <v>42956</v>
      </c>
      <c r="C56" s="6" t="s">
        <v>201</v>
      </c>
      <c r="D56" s="6" t="s">
        <v>21</v>
      </c>
      <c r="E56" s="6" t="s">
        <v>175</v>
      </c>
      <c r="F56" s="7">
        <v>1740</v>
      </c>
      <c r="G56" s="7">
        <v>1723</v>
      </c>
      <c r="H56" s="7">
        <v>1748</v>
      </c>
      <c r="I56" s="7">
        <v>1756</v>
      </c>
      <c r="J56" s="7">
        <v>1764</v>
      </c>
      <c r="K56" s="7">
        <v>1723</v>
      </c>
      <c r="L56" s="6">
        <v>500</v>
      </c>
      <c r="M56" s="8">
        <f t="shared" si="10"/>
        <v>-8500</v>
      </c>
      <c r="N56" s="9">
        <f>M56/(L56)/F56%</f>
        <v>-0.97701149425287359</v>
      </c>
    </row>
    <row r="57" spans="1:14" ht="15.75">
      <c r="A57" s="4"/>
      <c r="B57" s="5"/>
      <c r="C57" s="6"/>
      <c r="D57" s="6"/>
      <c r="E57" s="6"/>
      <c r="F57" s="7"/>
      <c r="G57" s="7"/>
      <c r="H57" s="7"/>
      <c r="I57" s="7"/>
      <c r="J57" s="7"/>
      <c r="K57" s="7"/>
      <c r="L57" s="6"/>
      <c r="M57" s="8">
        <f>IF(D57="BUY",(K57-F57)*(L57),(F57-K57)*(L57))</f>
        <v>0</v>
      </c>
      <c r="N57" s="9">
        <v>0</v>
      </c>
    </row>
    <row r="59" spans="1:14" ht="15.75">
      <c r="A59" s="10" t="s">
        <v>24</v>
      </c>
      <c r="B59" s="11"/>
      <c r="C59" s="12"/>
      <c r="D59" s="13"/>
      <c r="E59" s="14"/>
      <c r="F59" s="14"/>
      <c r="G59" s="15"/>
      <c r="H59" s="14"/>
      <c r="I59" s="14"/>
      <c r="J59" s="14"/>
      <c r="K59" s="16"/>
      <c r="L59" s="17"/>
      <c r="M59" s="1"/>
    </row>
    <row r="60" spans="1:14" ht="15.75">
      <c r="A60" s="10" t="s">
        <v>25</v>
      </c>
      <c r="B60" s="19"/>
      <c r="C60" s="12"/>
      <c r="D60" s="13"/>
      <c r="E60" s="14"/>
      <c r="F60" s="14"/>
      <c r="G60" s="15"/>
      <c r="H60" s="14"/>
      <c r="I60" s="14"/>
      <c r="J60" s="14"/>
      <c r="K60" s="16"/>
      <c r="L60" s="17"/>
      <c r="M60" s="1"/>
      <c r="N60" s="1"/>
    </row>
    <row r="61" spans="1:14" ht="15.75">
      <c r="A61" s="10" t="s">
        <v>25</v>
      </c>
      <c r="B61" s="19"/>
      <c r="C61" s="20"/>
      <c r="D61" s="21"/>
      <c r="E61" s="22"/>
      <c r="F61" s="22"/>
      <c r="G61" s="23"/>
      <c r="H61" s="22"/>
      <c r="I61" s="22"/>
      <c r="J61" s="22"/>
      <c r="K61" s="22"/>
      <c r="L61" s="17"/>
      <c r="M61" s="17"/>
      <c r="N61" s="17"/>
    </row>
    <row r="62" spans="1:14" ht="16.5" thickBot="1">
      <c r="A62" s="20"/>
      <c r="B62" s="19"/>
      <c r="C62" s="22"/>
      <c r="D62" s="22"/>
      <c r="E62" s="22"/>
      <c r="F62" s="24"/>
      <c r="G62" s="25"/>
      <c r="H62" s="26" t="s">
        <v>26</v>
      </c>
      <c r="I62" s="26"/>
      <c r="J62" s="27"/>
      <c r="K62" s="27"/>
      <c r="L62" s="17"/>
      <c r="M62" s="17"/>
      <c r="N62" s="17"/>
    </row>
    <row r="63" spans="1:14" ht="15.75">
      <c r="A63" s="20"/>
      <c r="B63" s="19"/>
      <c r="C63" s="68" t="s">
        <v>27</v>
      </c>
      <c r="D63" s="68"/>
      <c r="E63" s="28">
        <v>8</v>
      </c>
      <c r="F63" s="29">
        <f>F64+F65+F66+F67+F68+F69</f>
        <v>100</v>
      </c>
      <c r="G63" s="22">
        <v>8</v>
      </c>
      <c r="H63" s="30">
        <f>G64/G63%</f>
        <v>62.5</v>
      </c>
      <c r="I63" s="30"/>
      <c r="J63" s="30"/>
      <c r="K63" s="31"/>
      <c r="L63" s="17"/>
      <c r="M63" s="1"/>
      <c r="N63" s="1"/>
    </row>
    <row r="64" spans="1:14" ht="15.75">
      <c r="A64" s="20"/>
      <c r="B64" s="19"/>
      <c r="C64" s="65" t="s">
        <v>28</v>
      </c>
      <c r="D64" s="65"/>
      <c r="E64" s="32">
        <v>5</v>
      </c>
      <c r="F64" s="33">
        <f>(E64/E63)*100</f>
        <v>62.5</v>
      </c>
      <c r="G64" s="22">
        <v>5</v>
      </c>
      <c r="H64" s="27"/>
      <c r="I64" s="27"/>
      <c r="J64" s="22"/>
      <c r="K64" s="27"/>
      <c r="L64" s="1"/>
      <c r="M64" s="22" t="s">
        <v>29</v>
      </c>
      <c r="N64" s="22"/>
    </row>
    <row r="65" spans="1:14" ht="15.75">
      <c r="A65" s="34"/>
      <c r="B65" s="19"/>
      <c r="C65" s="65" t="s">
        <v>30</v>
      </c>
      <c r="D65" s="65"/>
      <c r="E65" s="32">
        <v>0</v>
      </c>
      <c r="F65" s="33">
        <f>(E65/E63)*100</f>
        <v>0</v>
      </c>
      <c r="G65" s="35"/>
      <c r="H65" s="22"/>
      <c r="I65" s="22"/>
      <c r="J65" s="22"/>
      <c r="K65" s="27"/>
      <c r="L65" s="17"/>
      <c r="M65" s="20"/>
      <c r="N65" s="20"/>
    </row>
    <row r="66" spans="1:14" ht="15.75">
      <c r="A66" s="34"/>
      <c r="B66" s="19"/>
      <c r="C66" s="65" t="s">
        <v>31</v>
      </c>
      <c r="D66" s="65"/>
      <c r="E66" s="32">
        <v>0</v>
      </c>
      <c r="F66" s="33">
        <f>(E66/E63)*100</f>
        <v>0</v>
      </c>
      <c r="G66" s="35"/>
      <c r="H66" s="22"/>
      <c r="I66" s="22"/>
      <c r="J66" s="22"/>
      <c r="K66" s="27"/>
      <c r="L66" s="17"/>
      <c r="M66" s="17"/>
      <c r="N66" s="17"/>
    </row>
    <row r="67" spans="1:14" ht="15.75">
      <c r="A67" s="34"/>
      <c r="B67" s="19"/>
      <c r="C67" s="65" t="s">
        <v>32</v>
      </c>
      <c r="D67" s="65"/>
      <c r="E67" s="32">
        <v>3</v>
      </c>
      <c r="F67" s="33">
        <f>(E67/E63)*100</f>
        <v>37.5</v>
      </c>
      <c r="G67" s="35"/>
      <c r="H67" s="22" t="s">
        <v>33</v>
      </c>
      <c r="I67" s="22"/>
      <c r="J67" s="27"/>
      <c r="K67" s="27"/>
      <c r="L67" s="17"/>
      <c r="M67" s="17"/>
      <c r="N67" s="17"/>
    </row>
    <row r="68" spans="1:14" ht="15.75">
      <c r="A68" s="34"/>
      <c r="B68" s="19"/>
      <c r="C68" s="65" t="s">
        <v>34</v>
      </c>
      <c r="D68" s="65"/>
      <c r="E68" s="32">
        <v>0</v>
      </c>
      <c r="F68" s="33">
        <f>(E68/E63)*100</f>
        <v>0</v>
      </c>
      <c r="G68" s="35"/>
      <c r="H68" s="22"/>
      <c r="I68" s="22"/>
      <c r="J68" s="27"/>
      <c r="K68" s="27"/>
      <c r="L68" s="17"/>
      <c r="M68" s="17"/>
      <c r="N68" s="17"/>
    </row>
    <row r="69" spans="1:14" ht="16.5" thickBot="1">
      <c r="A69" s="34"/>
      <c r="B69" s="19"/>
      <c r="C69" s="66" t="s">
        <v>35</v>
      </c>
      <c r="D69" s="66"/>
      <c r="E69" s="36"/>
      <c r="F69" s="37">
        <f>(E69/E63)*100</f>
        <v>0</v>
      </c>
      <c r="G69" s="35"/>
      <c r="H69" s="22"/>
      <c r="I69" s="22"/>
      <c r="J69" s="31"/>
      <c r="K69" s="31"/>
      <c r="L69" s="1"/>
      <c r="M69" s="17"/>
      <c r="N69" s="17"/>
    </row>
    <row r="70" spans="1:14" ht="15.75">
      <c r="A70" s="34"/>
      <c r="B70" s="19"/>
      <c r="C70" s="17"/>
      <c r="D70" s="17"/>
      <c r="E70" s="17"/>
      <c r="F70" s="27"/>
      <c r="G70" s="35"/>
      <c r="H70" s="30"/>
      <c r="I70" s="30"/>
      <c r="J70" s="27"/>
      <c r="K70" s="30"/>
      <c r="L70" s="17"/>
      <c r="M70" s="17"/>
      <c r="N70" s="17"/>
    </row>
    <row r="71" spans="1:14" ht="15.75">
      <c r="A71" s="39" t="s">
        <v>36</v>
      </c>
      <c r="B71" s="11"/>
      <c r="C71" s="12"/>
      <c r="D71" s="12"/>
      <c r="E71" s="14"/>
      <c r="F71" s="14"/>
      <c r="G71" s="15"/>
      <c r="H71" s="40"/>
      <c r="I71" s="40"/>
      <c r="J71" s="40"/>
      <c r="K71" s="14"/>
      <c r="L71" s="17"/>
      <c r="M71" s="38"/>
      <c r="N71" s="1"/>
    </row>
    <row r="72" spans="1:14" ht="15.75">
      <c r="A72" s="13" t="s">
        <v>37</v>
      </c>
      <c r="B72" s="11"/>
      <c r="C72" s="41"/>
      <c r="D72" s="42"/>
      <c r="E72" s="12"/>
      <c r="F72" s="40"/>
      <c r="G72" s="15"/>
      <c r="H72" s="40"/>
      <c r="I72" s="40"/>
      <c r="J72" s="40"/>
      <c r="K72" s="14"/>
      <c r="L72" s="17"/>
      <c r="M72" s="20"/>
      <c r="N72" s="20"/>
    </row>
    <row r="73" spans="1:14" ht="15.75">
      <c r="A73" s="13" t="s">
        <v>38</v>
      </c>
      <c r="B73" s="11"/>
      <c r="C73" s="12"/>
      <c r="D73" s="42"/>
      <c r="E73" s="12"/>
      <c r="F73" s="40"/>
      <c r="G73" s="15"/>
      <c r="H73" s="43"/>
      <c r="I73" s="43"/>
      <c r="J73" s="43"/>
      <c r="K73" s="14"/>
      <c r="L73" s="17"/>
      <c r="M73" s="17"/>
      <c r="N73" s="17"/>
    </row>
    <row r="74" spans="1:14" ht="15.75">
      <c r="A74" s="13" t="s">
        <v>39</v>
      </c>
      <c r="B74" s="41"/>
      <c r="C74" s="12"/>
      <c r="D74" s="42"/>
      <c r="E74" s="12"/>
      <c r="F74" s="40"/>
      <c r="G74" s="44"/>
      <c r="H74" s="43"/>
      <c r="I74" s="43"/>
      <c r="J74" s="43"/>
      <c r="K74" s="14"/>
      <c r="L74" s="17"/>
      <c r="M74" s="17"/>
      <c r="N74" s="17"/>
    </row>
    <row r="75" spans="1:14" ht="15.75">
      <c r="A75" s="13" t="s">
        <v>40</v>
      </c>
      <c r="B75" s="34"/>
      <c r="C75" s="12"/>
      <c r="D75" s="45"/>
      <c r="E75" s="40"/>
      <c r="F75" s="40"/>
      <c r="G75" s="44"/>
      <c r="H75" s="43"/>
      <c r="I75" s="43"/>
      <c r="J75" s="43"/>
      <c r="K75" s="40"/>
      <c r="L75" s="17"/>
      <c r="M75" s="17"/>
      <c r="N75" s="17"/>
    </row>
    <row r="77" spans="1:14" ht="15" customHeight="1"/>
    <row r="78" spans="1:14" ht="15.75" thickBot="1"/>
    <row r="79" spans="1:14" ht="15.75" customHeight="1" thickBot="1">
      <c r="A79" s="62" t="s">
        <v>0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</row>
    <row r="80" spans="1:14" ht="15.75" customHeight="1" thickBo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</row>
    <row r="81" spans="1:14" ht="1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</row>
    <row r="82" spans="1:14" ht="15.75">
      <c r="A82" s="60" t="s">
        <v>1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</row>
    <row r="83" spans="1:14" ht="15.75">
      <c r="A83" s="60" t="s">
        <v>2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</row>
    <row r="84" spans="1:14" ht="16.5" thickBot="1">
      <c r="A84" s="61" t="s">
        <v>3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</row>
    <row r="85" spans="1:14" ht="15.75">
      <c r="A85" s="59" t="s">
        <v>41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</row>
    <row r="86" spans="1:14" ht="15.75">
      <c r="A86" s="59" t="s">
        <v>5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</row>
    <row r="87" spans="1:14" ht="13.9" customHeight="1">
      <c r="A87" s="73" t="s">
        <v>6</v>
      </c>
      <c r="B87" s="67" t="s">
        <v>7</v>
      </c>
      <c r="C87" s="67" t="s">
        <v>8</v>
      </c>
      <c r="D87" s="73" t="s">
        <v>9</v>
      </c>
      <c r="E87" s="73" t="s">
        <v>10</v>
      </c>
      <c r="F87" s="67" t="s">
        <v>11</v>
      </c>
      <c r="G87" s="67" t="s">
        <v>12</v>
      </c>
      <c r="H87" s="74" t="s">
        <v>13</v>
      </c>
      <c r="I87" s="74" t="s">
        <v>14</v>
      </c>
      <c r="J87" s="74" t="s">
        <v>15</v>
      </c>
      <c r="K87" s="75" t="s">
        <v>16</v>
      </c>
      <c r="L87" s="67" t="s">
        <v>17</v>
      </c>
      <c r="M87" s="67" t="s">
        <v>18</v>
      </c>
      <c r="N87" s="67" t="s">
        <v>19</v>
      </c>
    </row>
    <row r="88" spans="1:14" ht="15" customHeight="1">
      <c r="A88" s="73"/>
      <c r="B88" s="67"/>
      <c r="C88" s="67"/>
      <c r="D88" s="73"/>
      <c r="E88" s="73"/>
      <c r="F88" s="67"/>
      <c r="G88" s="67"/>
      <c r="H88" s="74"/>
      <c r="I88" s="74"/>
      <c r="J88" s="74"/>
      <c r="K88" s="75"/>
      <c r="L88" s="67"/>
      <c r="M88" s="67"/>
      <c r="N88" s="67"/>
    </row>
    <row r="89" spans="1:14" ht="15.75">
      <c r="A89" s="4">
        <v>1</v>
      </c>
      <c r="B89" s="5">
        <v>42947</v>
      </c>
      <c r="C89" s="6" t="s">
        <v>201</v>
      </c>
      <c r="D89" s="6" t="s">
        <v>21</v>
      </c>
      <c r="E89" s="6" t="s">
        <v>52</v>
      </c>
      <c r="F89" s="7">
        <v>311</v>
      </c>
      <c r="G89" s="7">
        <v>307</v>
      </c>
      <c r="H89" s="7">
        <v>313</v>
      </c>
      <c r="I89" s="7">
        <v>315</v>
      </c>
      <c r="J89" s="7">
        <v>317</v>
      </c>
      <c r="K89" s="7">
        <v>313</v>
      </c>
      <c r="L89" s="6">
        <v>3000</v>
      </c>
      <c r="M89" s="8">
        <f>IF(D89="BUY",(K89-F89)*(L89),(F89-K89)*(L89))</f>
        <v>6000</v>
      </c>
      <c r="N89" s="9">
        <f t="shared" ref="N89:N91" si="12">M89/(L89)/F89%</f>
        <v>0.64308681672025725</v>
      </c>
    </row>
    <row r="90" spans="1:14" ht="15.75">
      <c r="A90" s="4">
        <v>2</v>
      </c>
      <c r="B90" s="5">
        <v>42942</v>
      </c>
      <c r="C90" s="6" t="s">
        <v>201</v>
      </c>
      <c r="D90" s="6" t="s">
        <v>21</v>
      </c>
      <c r="E90" s="6" t="s">
        <v>124</v>
      </c>
      <c r="F90" s="7">
        <v>1709</v>
      </c>
      <c r="G90" s="7">
        <v>1690</v>
      </c>
      <c r="H90" s="7">
        <v>1719</v>
      </c>
      <c r="I90" s="7">
        <v>1729</v>
      </c>
      <c r="J90" s="7">
        <v>1739</v>
      </c>
      <c r="K90" s="7">
        <v>1719</v>
      </c>
      <c r="L90" s="6">
        <v>350</v>
      </c>
      <c r="M90" s="8">
        <f>IF(D90="BUY",(K90-F90)*(L90),(F90-K90)*(L90))</f>
        <v>3500</v>
      </c>
      <c r="N90" s="9">
        <f t="shared" si="12"/>
        <v>0.58513750731421887</v>
      </c>
    </row>
    <row r="91" spans="1:14" ht="15.75">
      <c r="A91" s="4">
        <v>3</v>
      </c>
      <c r="B91" s="5">
        <v>42936</v>
      </c>
      <c r="C91" s="6" t="s">
        <v>201</v>
      </c>
      <c r="D91" s="6" t="s">
        <v>21</v>
      </c>
      <c r="E91" s="6" t="s">
        <v>57</v>
      </c>
      <c r="F91" s="7">
        <v>540</v>
      </c>
      <c r="G91" s="7">
        <v>530</v>
      </c>
      <c r="H91" s="7">
        <v>545</v>
      </c>
      <c r="I91" s="7">
        <v>550</v>
      </c>
      <c r="J91" s="7">
        <v>555</v>
      </c>
      <c r="K91" s="7">
        <v>545</v>
      </c>
      <c r="L91" s="6">
        <v>1200</v>
      </c>
      <c r="M91" s="8">
        <f>IF(D91="BUY",(K91-F91)*(L91),(F91-K91)*(L91))</f>
        <v>6000</v>
      </c>
      <c r="N91" s="9">
        <f t="shared" si="12"/>
        <v>0.92592592592592582</v>
      </c>
    </row>
    <row r="94" spans="1:14" ht="15.75">
      <c r="A94" s="10" t="s">
        <v>24</v>
      </c>
      <c r="B94" s="11"/>
      <c r="C94" s="12"/>
      <c r="D94" s="13"/>
      <c r="E94" s="14"/>
      <c r="F94" s="14"/>
      <c r="G94" s="15"/>
      <c r="H94" s="14"/>
      <c r="I94" s="14"/>
      <c r="J94" s="14"/>
      <c r="K94" s="16"/>
      <c r="L94" s="17"/>
      <c r="M94" s="1"/>
      <c r="N94" s="18"/>
    </row>
    <row r="95" spans="1:14" ht="15.75">
      <c r="A95" s="10" t="s">
        <v>25</v>
      </c>
      <c r="B95" s="19"/>
      <c r="C95" s="12"/>
      <c r="D95" s="13"/>
      <c r="E95" s="14"/>
      <c r="F95" s="14"/>
      <c r="G95" s="15"/>
      <c r="H95" s="14"/>
      <c r="I95" s="14"/>
      <c r="J95" s="14"/>
      <c r="K95" s="16"/>
      <c r="L95" s="17"/>
      <c r="M95" s="1"/>
      <c r="N95" s="1"/>
    </row>
    <row r="96" spans="1:14" ht="15.75">
      <c r="A96" s="10" t="s">
        <v>25</v>
      </c>
      <c r="B96" s="19"/>
      <c r="C96" s="20"/>
      <c r="D96" s="21"/>
      <c r="E96" s="22"/>
      <c r="F96" s="22"/>
      <c r="G96" s="23"/>
      <c r="H96" s="22"/>
      <c r="I96" s="22"/>
      <c r="J96" s="22"/>
      <c r="K96" s="22"/>
      <c r="L96" s="17"/>
      <c r="M96" s="17"/>
      <c r="N96" s="17"/>
    </row>
    <row r="97" spans="1:14" ht="16.5" thickBot="1">
      <c r="A97" s="20"/>
      <c r="B97" s="19"/>
      <c r="C97" s="22"/>
      <c r="D97" s="22"/>
      <c r="E97" s="22"/>
      <c r="F97" s="24"/>
      <c r="G97" s="25"/>
      <c r="H97" s="26" t="s">
        <v>26</v>
      </c>
      <c r="I97" s="26"/>
      <c r="J97" s="27"/>
      <c r="K97" s="27"/>
      <c r="L97" s="17"/>
      <c r="M97" s="17"/>
      <c r="N97" s="17"/>
    </row>
    <row r="98" spans="1:14" ht="15.75">
      <c r="A98" s="20"/>
      <c r="B98" s="19"/>
      <c r="C98" s="68" t="s">
        <v>27</v>
      </c>
      <c r="D98" s="68"/>
      <c r="E98" s="28">
        <v>3</v>
      </c>
      <c r="F98" s="29">
        <f>F99+F100+F101+F102+F103+F104</f>
        <v>100</v>
      </c>
      <c r="G98" s="22">
        <v>3</v>
      </c>
      <c r="H98" s="30">
        <f>G99/G98%</f>
        <v>100</v>
      </c>
      <c r="I98" s="30"/>
      <c r="J98" s="30"/>
      <c r="K98" s="31"/>
      <c r="L98" s="17"/>
      <c r="M98" s="1"/>
      <c r="N98" s="1"/>
    </row>
    <row r="99" spans="1:14" ht="15.75">
      <c r="A99" s="20"/>
      <c r="B99" s="19"/>
      <c r="C99" s="65" t="s">
        <v>28</v>
      </c>
      <c r="D99" s="65"/>
      <c r="E99" s="32">
        <v>3</v>
      </c>
      <c r="F99" s="33">
        <f>(E99/E98)*100</f>
        <v>100</v>
      </c>
      <c r="G99" s="22">
        <v>3</v>
      </c>
      <c r="H99" s="27"/>
      <c r="I99" s="27"/>
      <c r="J99" s="22"/>
      <c r="K99" s="27"/>
      <c r="L99" s="1"/>
      <c r="M99" s="22" t="s">
        <v>29</v>
      </c>
      <c r="N99" s="22"/>
    </row>
    <row r="100" spans="1:14" ht="15.75">
      <c r="A100" s="34"/>
      <c r="B100" s="19"/>
      <c r="C100" s="65" t="s">
        <v>30</v>
      </c>
      <c r="D100" s="65"/>
      <c r="E100" s="32">
        <v>0</v>
      </c>
      <c r="F100" s="33">
        <f>(E100/E98)*100</f>
        <v>0</v>
      </c>
      <c r="G100" s="35"/>
      <c r="H100" s="22"/>
      <c r="I100" s="22"/>
      <c r="J100" s="22"/>
      <c r="K100" s="27"/>
      <c r="L100" s="17"/>
      <c r="M100" s="20"/>
      <c r="N100" s="20"/>
    </row>
    <row r="101" spans="1:14" ht="15.75">
      <c r="A101" s="34"/>
      <c r="B101" s="19"/>
      <c r="C101" s="65" t="s">
        <v>31</v>
      </c>
      <c r="D101" s="65"/>
      <c r="E101" s="32">
        <v>0</v>
      </c>
      <c r="F101" s="33">
        <f>(E101/E98)*100</f>
        <v>0</v>
      </c>
      <c r="G101" s="35"/>
      <c r="H101" s="22"/>
      <c r="I101" s="22"/>
      <c r="J101" s="22"/>
      <c r="K101" s="27"/>
      <c r="L101" s="17"/>
      <c r="M101" s="17"/>
      <c r="N101" s="17"/>
    </row>
    <row r="102" spans="1:14" ht="15.75">
      <c r="A102" s="34"/>
      <c r="B102" s="19"/>
      <c r="C102" s="65" t="s">
        <v>32</v>
      </c>
      <c r="D102" s="65"/>
      <c r="E102" s="32">
        <v>0</v>
      </c>
      <c r="F102" s="33">
        <f>(E102/E98)*100</f>
        <v>0</v>
      </c>
      <c r="G102" s="35"/>
      <c r="H102" s="22" t="s">
        <v>33</v>
      </c>
      <c r="I102" s="22"/>
      <c r="J102" s="27"/>
      <c r="K102" s="27"/>
      <c r="L102" s="17"/>
      <c r="M102" s="17"/>
      <c r="N102" s="17"/>
    </row>
    <row r="103" spans="1:14" ht="15.75">
      <c r="A103" s="34"/>
      <c r="B103" s="19"/>
      <c r="C103" s="65" t="s">
        <v>34</v>
      </c>
      <c r="D103" s="65"/>
      <c r="E103" s="32">
        <v>0</v>
      </c>
      <c r="F103" s="33">
        <f>(E103/E98)*100</f>
        <v>0</v>
      </c>
      <c r="G103" s="35"/>
      <c r="H103" s="22"/>
      <c r="I103" s="22"/>
      <c r="J103" s="27"/>
      <c r="K103" s="27"/>
      <c r="L103" s="17"/>
      <c r="M103" s="17"/>
      <c r="N103" s="17"/>
    </row>
    <row r="104" spans="1:14" ht="16.5" thickBot="1">
      <c r="A104" s="34"/>
      <c r="B104" s="19"/>
      <c r="C104" s="66" t="s">
        <v>35</v>
      </c>
      <c r="D104" s="66"/>
      <c r="E104" s="36"/>
      <c r="F104" s="37">
        <f>(E104/E98)*100</f>
        <v>0</v>
      </c>
      <c r="G104" s="35"/>
      <c r="H104" s="22"/>
      <c r="I104" s="22"/>
      <c r="J104" s="31"/>
      <c r="K104" s="31"/>
      <c r="L104" s="1"/>
      <c r="M104" s="17"/>
      <c r="N104" s="17"/>
    </row>
    <row r="105" spans="1:14" ht="15.75">
      <c r="A105" s="34"/>
      <c r="B105" s="19"/>
      <c r="C105" s="17"/>
      <c r="D105" s="17"/>
      <c r="E105" s="17"/>
      <c r="F105" s="27"/>
      <c r="G105" s="35"/>
      <c r="H105" s="30"/>
      <c r="I105" s="30"/>
      <c r="J105" s="27"/>
      <c r="K105" s="30"/>
      <c r="L105" s="17"/>
      <c r="M105" s="17"/>
      <c r="N105" s="17"/>
    </row>
    <row r="106" spans="1:14" ht="15.75">
      <c r="A106" s="34"/>
      <c r="B106" s="11"/>
      <c r="C106" s="20"/>
      <c r="D106" s="38"/>
      <c r="E106" s="22"/>
      <c r="F106" s="22"/>
      <c r="G106" s="23"/>
      <c r="H106" s="27"/>
      <c r="I106" s="27"/>
      <c r="J106" s="27"/>
      <c r="K106" s="24"/>
      <c r="L106" s="17"/>
      <c r="M106" s="1"/>
      <c r="N106" s="1"/>
    </row>
    <row r="107" spans="1:14" ht="15.75">
      <c r="A107" s="39" t="s">
        <v>36</v>
      </c>
      <c r="B107" s="11"/>
      <c r="C107" s="12"/>
      <c r="D107" s="12"/>
      <c r="E107" s="14"/>
      <c r="F107" s="14"/>
      <c r="G107" s="15"/>
      <c r="H107" s="40"/>
      <c r="I107" s="40"/>
      <c r="J107" s="40"/>
      <c r="K107" s="14"/>
      <c r="L107" s="17"/>
      <c r="M107" s="38"/>
      <c r="N107" s="38"/>
    </row>
    <row r="108" spans="1:14" ht="15.75">
      <c r="A108" s="13" t="s">
        <v>37</v>
      </c>
      <c r="B108" s="11"/>
      <c r="C108" s="41"/>
      <c r="D108" s="42"/>
      <c r="E108" s="12"/>
      <c r="F108" s="40"/>
      <c r="G108" s="15"/>
      <c r="H108" s="40"/>
      <c r="I108" s="40"/>
      <c r="J108" s="40"/>
      <c r="K108" s="14"/>
      <c r="L108" s="17"/>
      <c r="M108" s="20"/>
      <c r="N108" s="20"/>
    </row>
    <row r="109" spans="1:14" ht="15.75">
      <c r="A109" s="13" t="s">
        <v>38</v>
      </c>
      <c r="B109" s="11"/>
      <c r="C109" s="12"/>
      <c r="D109" s="42"/>
      <c r="E109" s="12"/>
      <c r="F109" s="40"/>
      <c r="G109" s="15"/>
      <c r="H109" s="43"/>
      <c r="I109" s="43"/>
      <c r="J109" s="43"/>
      <c r="K109" s="14"/>
      <c r="L109" s="17"/>
      <c r="M109" s="17"/>
      <c r="N109" s="17"/>
    </row>
    <row r="110" spans="1:14" ht="15.75">
      <c r="A110" s="13" t="s">
        <v>39</v>
      </c>
      <c r="B110" s="41"/>
      <c r="C110" s="12"/>
      <c r="D110" s="42"/>
      <c r="E110" s="12"/>
      <c r="F110" s="40"/>
      <c r="G110" s="44"/>
      <c r="H110" s="43"/>
      <c r="I110" s="43"/>
      <c r="J110" s="43"/>
      <c r="K110" s="14"/>
      <c r="L110" s="17"/>
      <c r="M110" s="17"/>
      <c r="N110" s="17"/>
    </row>
    <row r="111" spans="1:14" ht="15.75">
      <c r="A111" s="13" t="s">
        <v>40</v>
      </c>
      <c r="B111" s="34"/>
      <c r="C111" s="12"/>
      <c r="D111" s="45"/>
      <c r="E111" s="40"/>
      <c r="F111" s="40"/>
      <c r="G111" s="44"/>
      <c r="H111" s="43"/>
      <c r="I111" s="43"/>
      <c r="J111" s="43"/>
      <c r="K111" s="40"/>
      <c r="L111" s="17"/>
      <c r="M111" s="17"/>
      <c r="N111" s="17"/>
    </row>
    <row r="114" spans="1:14" ht="15.75" thickBot="1"/>
    <row r="115" spans="1:14" ht="15.75" customHeight="1" thickBot="1">
      <c r="A115" s="62" t="s">
        <v>0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</row>
    <row r="116" spans="1:14" ht="15.75" customHeight="1" thickBo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</row>
    <row r="117" spans="1:14" ht="1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</row>
    <row r="118" spans="1:14" ht="15.75">
      <c r="A118" s="60" t="s">
        <v>1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</row>
    <row r="119" spans="1:14" ht="15.75">
      <c r="A119" s="60" t="s">
        <v>2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</row>
    <row r="120" spans="1:14" ht="16.5" thickBot="1">
      <c r="A120" s="61" t="s">
        <v>3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</row>
    <row r="122" spans="1:14" ht="15.75">
      <c r="A122" s="59" t="s">
        <v>82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</row>
    <row r="123" spans="1:14" ht="15.75">
      <c r="A123" s="59" t="s">
        <v>5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</row>
    <row r="124" spans="1:14" ht="13.9" customHeight="1">
      <c r="A124" s="73" t="s">
        <v>6</v>
      </c>
      <c r="B124" s="67" t="s">
        <v>7</v>
      </c>
      <c r="C124" s="67" t="s">
        <v>8</v>
      </c>
      <c r="D124" s="73" t="s">
        <v>9</v>
      </c>
      <c r="E124" s="73" t="s">
        <v>10</v>
      </c>
      <c r="F124" s="83" t="s">
        <v>11</v>
      </c>
      <c r="G124" s="83" t="s">
        <v>12</v>
      </c>
      <c r="H124" s="74" t="s">
        <v>13</v>
      </c>
      <c r="I124" s="74" t="s">
        <v>14</v>
      </c>
      <c r="J124" s="74" t="s">
        <v>15</v>
      </c>
      <c r="K124" s="84" t="s">
        <v>16</v>
      </c>
      <c r="L124" s="67" t="s">
        <v>17</v>
      </c>
      <c r="M124" s="67" t="s">
        <v>18</v>
      </c>
      <c r="N124" s="67" t="s">
        <v>19</v>
      </c>
    </row>
    <row r="125" spans="1:14" ht="15" customHeight="1">
      <c r="A125" s="73"/>
      <c r="B125" s="67"/>
      <c r="C125" s="67"/>
      <c r="D125" s="73"/>
      <c r="E125" s="73"/>
      <c r="F125" s="83"/>
      <c r="G125" s="83"/>
      <c r="H125" s="74"/>
      <c r="I125" s="74"/>
      <c r="J125" s="74"/>
      <c r="K125" s="84"/>
      <c r="L125" s="67"/>
      <c r="M125" s="67"/>
      <c r="N125" s="67"/>
    </row>
    <row r="126" spans="1:14" ht="15.75">
      <c r="A126" s="4">
        <v>1</v>
      </c>
      <c r="B126" s="5">
        <v>42914</v>
      </c>
      <c r="C126" s="6" t="s">
        <v>201</v>
      </c>
      <c r="D126" s="6" t="s">
        <v>21</v>
      </c>
      <c r="E126" s="6" t="s">
        <v>234</v>
      </c>
      <c r="F126" s="7">
        <v>82</v>
      </c>
      <c r="G126" s="7">
        <v>81</v>
      </c>
      <c r="H126" s="7">
        <v>82.5</v>
      </c>
      <c r="I126" s="7">
        <v>83</v>
      </c>
      <c r="J126" s="7">
        <v>83.5</v>
      </c>
      <c r="K126" s="7">
        <v>83.5</v>
      </c>
      <c r="L126" s="6">
        <v>7000</v>
      </c>
      <c r="M126" s="8">
        <f>IF(D126="BUY",(K126-F126)*(L126),(F126-K126)*(L126))</f>
        <v>10500</v>
      </c>
      <c r="N126" s="9">
        <f>M126/(L126)/F126%</f>
        <v>1.8292682926829269</v>
      </c>
    </row>
    <row r="127" spans="1:14" ht="15.75">
      <c r="A127" s="4">
        <v>2</v>
      </c>
      <c r="B127" s="5">
        <v>42905</v>
      </c>
      <c r="C127" s="6" t="s">
        <v>201</v>
      </c>
      <c r="D127" s="6" t="s">
        <v>21</v>
      </c>
      <c r="E127" s="6" t="s">
        <v>52</v>
      </c>
      <c r="F127" s="7">
        <v>289.5</v>
      </c>
      <c r="G127" s="7">
        <v>286.5</v>
      </c>
      <c r="H127" s="7">
        <v>291</v>
      </c>
      <c r="I127" s="7">
        <v>292.5</v>
      </c>
      <c r="J127" s="7">
        <v>294</v>
      </c>
      <c r="K127" s="7">
        <v>291</v>
      </c>
      <c r="L127" s="6">
        <v>3000</v>
      </c>
      <c r="M127" s="8">
        <f>IF(D127="BUY",(K127-F127)*(L127),(F127-K127)*(L127))</f>
        <v>4500</v>
      </c>
      <c r="N127" s="9">
        <f>M127/(L127)/F127%</f>
        <v>0.51813471502590669</v>
      </c>
    </row>
    <row r="128" spans="1:14" ht="15.75">
      <c r="A128" s="4">
        <v>3</v>
      </c>
      <c r="B128" s="5">
        <v>42900</v>
      </c>
      <c r="C128" s="6" t="s">
        <v>201</v>
      </c>
      <c r="D128" s="6" t="s">
        <v>21</v>
      </c>
      <c r="E128" s="6" t="s">
        <v>92</v>
      </c>
      <c r="F128" s="7">
        <v>89.5</v>
      </c>
      <c r="G128" s="7">
        <v>88.5</v>
      </c>
      <c r="H128" s="7">
        <v>90</v>
      </c>
      <c r="I128" s="7">
        <v>90.5</v>
      </c>
      <c r="J128" s="7">
        <v>91</v>
      </c>
      <c r="K128" s="7">
        <v>90.5</v>
      </c>
      <c r="L128" s="6">
        <v>8000</v>
      </c>
      <c r="M128" s="8">
        <f>IF(D128="BUY",(K128-F128)*(L128),(F128-K128)*(L128))</f>
        <v>8000</v>
      </c>
      <c r="N128" s="9">
        <f>M128/(L128)/F128%</f>
        <v>1.1173184357541899</v>
      </c>
    </row>
    <row r="129" spans="1:14" ht="15.75">
      <c r="A129" s="4">
        <v>4</v>
      </c>
      <c r="B129" s="5">
        <v>42894</v>
      </c>
      <c r="C129" s="6" t="s">
        <v>201</v>
      </c>
      <c r="D129" s="6" t="s">
        <v>21</v>
      </c>
      <c r="E129" s="6" t="s">
        <v>186</v>
      </c>
      <c r="F129" s="7">
        <v>670</v>
      </c>
      <c r="G129" s="7">
        <v>665</v>
      </c>
      <c r="H129" s="7">
        <v>673</v>
      </c>
      <c r="I129" s="7">
        <v>676</v>
      </c>
      <c r="J129" s="7">
        <v>679</v>
      </c>
      <c r="K129" s="7">
        <v>673</v>
      </c>
      <c r="L129" s="6">
        <v>1500</v>
      </c>
      <c r="M129" s="8">
        <f>IF(D129="BUY",(K129-F129)*(L129),(F129-K129)*(L129))</f>
        <v>4500</v>
      </c>
      <c r="N129" s="9">
        <f>M129/(L129)/F129%</f>
        <v>0.44776119402985076</v>
      </c>
    </row>
    <row r="130" spans="1:14" ht="15.75">
      <c r="A130" s="4">
        <v>5</v>
      </c>
      <c r="B130" s="5">
        <v>42892</v>
      </c>
      <c r="C130" s="6" t="s">
        <v>201</v>
      </c>
      <c r="D130" s="6" t="s">
        <v>21</v>
      </c>
      <c r="E130" s="6" t="s">
        <v>108</v>
      </c>
      <c r="F130" s="7">
        <v>255</v>
      </c>
      <c r="G130" s="7">
        <v>253</v>
      </c>
      <c r="H130" s="7">
        <v>258</v>
      </c>
      <c r="I130" s="7">
        <v>260</v>
      </c>
      <c r="J130" s="7">
        <v>262</v>
      </c>
      <c r="K130" s="7">
        <v>258</v>
      </c>
      <c r="L130" s="6">
        <v>3000</v>
      </c>
      <c r="M130" s="8">
        <f>IF(D130="BUY",(K130-F130)*(L130),(F130-K130)*(L130))</f>
        <v>9000</v>
      </c>
      <c r="N130" s="9">
        <f>M130/(L130)/F130%</f>
        <v>1.1764705882352942</v>
      </c>
    </row>
    <row r="131" spans="1:14" ht="15.75">
      <c r="A131" s="4"/>
      <c r="B131" s="5"/>
      <c r="C131" s="6"/>
      <c r="D131" s="6"/>
      <c r="E131" s="6"/>
      <c r="F131" s="7"/>
      <c r="G131" s="7"/>
      <c r="H131" s="7"/>
      <c r="I131" s="7"/>
      <c r="J131" s="7"/>
      <c r="K131" s="7"/>
      <c r="L131" s="6"/>
      <c r="M131" s="8"/>
      <c r="N131" s="9"/>
    </row>
    <row r="133" spans="1:14" ht="15.75">
      <c r="A133" s="10" t="s">
        <v>24</v>
      </c>
      <c r="B133" s="11"/>
      <c r="C133" s="12"/>
      <c r="D133" s="13"/>
      <c r="E133" s="14"/>
      <c r="F133" s="14"/>
      <c r="G133" s="15"/>
      <c r="H133" s="14"/>
      <c r="I133" s="14"/>
      <c r="J133" s="14"/>
      <c r="K133" s="16"/>
      <c r="L133" s="17"/>
      <c r="M133" s="1"/>
      <c r="N133" s="18"/>
    </row>
    <row r="134" spans="1:14" ht="15.75">
      <c r="A134" s="10" t="s">
        <v>25</v>
      </c>
      <c r="B134" s="19"/>
      <c r="C134" s="12"/>
      <c r="D134" s="13"/>
      <c r="E134" s="14"/>
      <c r="F134" s="14"/>
      <c r="G134" s="15"/>
      <c r="H134" s="14"/>
      <c r="I134" s="14"/>
      <c r="J134" s="14"/>
      <c r="K134" s="16"/>
      <c r="L134" s="17"/>
      <c r="M134" s="1"/>
      <c r="N134" s="1"/>
    </row>
    <row r="135" spans="1:14" ht="15.75">
      <c r="A135" s="10" t="s">
        <v>25</v>
      </c>
      <c r="B135" s="19"/>
      <c r="C135" s="20"/>
      <c r="D135" s="21"/>
      <c r="E135" s="22"/>
      <c r="F135" s="22"/>
      <c r="G135" s="23"/>
      <c r="H135" s="22"/>
      <c r="I135" s="22"/>
      <c r="J135" s="22"/>
      <c r="K135" s="22"/>
      <c r="L135" s="17"/>
      <c r="M135" s="17"/>
      <c r="N135" s="17"/>
    </row>
    <row r="136" spans="1:14" ht="16.5" thickBot="1">
      <c r="A136" s="20"/>
      <c r="B136" s="19"/>
      <c r="C136" s="22"/>
      <c r="D136" s="22"/>
      <c r="E136" s="22"/>
      <c r="F136" s="24"/>
      <c r="G136" s="25"/>
      <c r="H136" s="26" t="s">
        <v>26</v>
      </c>
      <c r="I136" s="26"/>
      <c r="J136" s="27"/>
      <c r="K136" s="27"/>
      <c r="L136" s="17"/>
      <c r="M136" s="17"/>
      <c r="N136" s="17"/>
    </row>
    <row r="137" spans="1:14" ht="15.75">
      <c r="A137" s="20"/>
      <c r="B137" s="19"/>
      <c r="C137" s="68" t="s">
        <v>27</v>
      </c>
      <c r="D137" s="68"/>
      <c r="E137" s="28">
        <v>5</v>
      </c>
      <c r="F137" s="29">
        <f>F138+F139+F140+F141+F142+F143</f>
        <v>100</v>
      </c>
      <c r="G137" s="22">
        <v>5</v>
      </c>
      <c r="H137" s="30">
        <f>G138/G137%</f>
        <v>100</v>
      </c>
      <c r="I137" s="30"/>
      <c r="J137" s="30"/>
      <c r="K137" s="31"/>
      <c r="L137" s="17"/>
      <c r="M137" s="1"/>
      <c r="N137" s="1"/>
    </row>
    <row r="138" spans="1:14" ht="15.75">
      <c r="A138" s="20"/>
      <c r="B138" s="19"/>
      <c r="C138" s="65" t="s">
        <v>28</v>
      </c>
      <c r="D138" s="65"/>
      <c r="E138" s="32">
        <v>5</v>
      </c>
      <c r="F138" s="33">
        <f>(E138/E137)*100</f>
        <v>100</v>
      </c>
      <c r="G138" s="22">
        <v>5</v>
      </c>
      <c r="H138" s="27"/>
      <c r="I138" s="27"/>
      <c r="J138" s="22"/>
      <c r="K138" s="27"/>
      <c r="L138" s="1"/>
      <c r="M138" s="22" t="s">
        <v>29</v>
      </c>
      <c r="N138" s="22"/>
    </row>
    <row r="139" spans="1:14" ht="15.75">
      <c r="A139" s="34"/>
      <c r="B139" s="19"/>
      <c r="C139" s="65" t="s">
        <v>30</v>
      </c>
      <c r="D139" s="65"/>
      <c r="E139" s="32">
        <v>0</v>
      </c>
      <c r="F139" s="33">
        <f>(E139/E137)*100</f>
        <v>0</v>
      </c>
      <c r="G139" s="35"/>
      <c r="H139" s="22"/>
      <c r="I139" s="22"/>
      <c r="J139" s="22"/>
      <c r="K139" s="27"/>
      <c r="L139" s="17"/>
      <c r="M139" s="20"/>
      <c r="N139" s="20"/>
    </row>
    <row r="140" spans="1:14" ht="15.75">
      <c r="A140" s="34"/>
      <c r="B140" s="19"/>
      <c r="C140" s="65" t="s">
        <v>31</v>
      </c>
      <c r="D140" s="65"/>
      <c r="E140" s="32">
        <v>0</v>
      </c>
      <c r="F140" s="33">
        <f>(E140/E137)*100</f>
        <v>0</v>
      </c>
      <c r="G140" s="35"/>
      <c r="H140" s="22"/>
      <c r="I140" s="22"/>
      <c r="J140" s="22"/>
      <c r="K140" s="27"/>
      <c r="L140" s="17"/>
      <c r="M140" s="17"/>
      <c r="N140" s="17"/>
    </row>
    <row r="141" spans="1:14" ht="15.75">
      <c r="A141" s="34"/>
      <c r="B141" s="19"/>
      <c r="C141" s="65" t="s">
        <v>32</v>
      </c>
      <c r="D141" s="65"/>
      <c r="E141" s="32">
        <v>0</v>
      </c>
      <c r="F141" s="33">
        <f>(E141/E137)*100</f>
        <v>0</v>
      </c>
      <c r="G141" s="35"/>
      <c r="H141" s="22" t="s">
        <v>33</v>
      </c>
      <c r="I141" s="22"/>
      <c r="J141" s="27"/>
      <c r="K141" s="27"/>
      <c r="L141" s="17"/>
      <c r="M141" s="17"/>
      <c r="N141" s="17"/>
    </row>
    <row r="142" spans="1:14" ht="15.75">
      <c r="A142" s="34"/>
      <c r="B142" s="19"/>
      <c r="C142" s="65" t="s">
        <v>34</v>
      </c>
      <c r="D142" s="65"/>
      <c r="E142" s="32">
        <v>0</v>
      </c>
      <c r="F142" s="33">
        <f>(E142/E137)*100</f>
        <v>0</v>
      </c>
      <c r="G142" s="35"/>
      <c r="H142" s="22"/>
      <c r="I142" s="22"/>
      <c r="J142" s="27"/>
      <c r="K142" s="27"/>
      <c r="L142" s="17"/>
      <c r="M142" s="17"/>
      <c r="N142" s="17"/>
    </row>
    <row r="143" spans="1:14" ht="16.5" thickBot="1">
      <c r="A143" s="34"/>
      <c r="B143" s="19"/>
      <c r="C143" s="66" t="s">
        <v>35</v>
      </c>
      <c r="D143" s="66"/>
      <c r="E143" s="36"/>
      <c r="F143" s="37">
        <f>(E143/E137)*100</f>
        <v>0</v>
      </c>
      <c r="G143" s="35"/>
      <c r="H143" s="22"/>
      <c r="I143" s="22"/>
      <c r="J143" s="31"/>
      <c r="K143" s="31"/>
      <c r="L143" s="1"/>
      <c r="M143" s="17"/>
      <c r="N143" s="17"/>
    </row>
    <row r="144" spans="1:14" ht="15.75">
      <c r="A144" s="34"/>
      <c r="B144" s="19"/>
      <c r="C144" s="17"/>
      <c r="D144" s="17"/>
      <c r="E144" s="17"/>
      <c r="F144" s="27"/>
      <c r="G144" s="35"/>
      <c r="H144" s="30"/>
      <c r="I144" s="30"/>
      <c r="J144" s="27"/>
      <c r="K144" s="30"/>
      <c r="L144" s="17"/>
      <c r="M144" s="17"/>
      <c r="N144" s="17"/>
    </row>
    <row r="145" spans="1:14" ht="15.75">
      <c r="A145" s="34"/>
      <c r="B145" s="11"/>
      <c r="C145" s="20"/>
      <c r="D145" s="38"/>
      <c r="E145" s="22"/>
      <c r="F145" s="22"/>
      <c r="G145" s="23"/>
      <c r="H145" s="27"/>
      <c r="I145" s="27"/>
      <c r="J145" s="27"/>
      <c r="K145" s="24"/>
      <c r="L145" s="17"/>
      <c r="M145" s="1"/>
      <c r="N145" s="1"/>
    </row>
    <row r="146" spans="1:14" ht="15.75">
      <c r="A146" s="39" t="s">
        <v>36</v>
      </c>
      <c r="B146" s="11"/>
      <c r="C146" s="12"/>
      <c r="D146" s="12"/>
      <c r="E146" s="14"/>
      <c r="F146" s="14"/>
      <c r="G146" s="15"/>
      <c r="H146" s="40"/>
      <c r="I146" s="40"/>
      <c r="J146" s="40"/>
      <c r="K146" s="14"/>
      <c r="L146" s="17"/>
      <c r="M146" s="38"/>
      <c r="N146" s="38"/>
    </row>
    <row r="147" spans="1:14" ht="15.75">
      <c r="A147" s="13" t="s">
        <v>37</v>
      </c>
      <c r="B147" s="11"/>
      <c r="C147" s="41"/>
      <c r="D147" s="42"/>
      <c r="E147" s="12"/>
      <c r="F147" s="40"/>
      <c r="G147" s="15"/>
      <c r="H147" s="40"/>
      <c r="I147" s="40"/>
      <c r="J147" s="40"/>
      <c r="K147" s="14"/>
      <c r="L147" s="17"/>
      <c r="M147" s="20"/>
      <c r="N147" s="20"/>
    </row>
    <row r="148" spans="1:14" ht="15.75">
      <c r="A148" s="13" t="s">
        <v>38</v>
      </c>
      <c r="B148" s="11"/>
      <c r="C148" s="12"/>
      <c r="D148" s="42"/>
      <c r="E148" s="12"/>
      <c r="F148" s="40"/>
      <c r="G148" s="15"/>
      <c r="H148" s="43"/>
      <c r="I148" s="43"/>
      <c r="J148" s="43"/>
      <c r="K148" s="14"/>
      <c r="L148" s="17"/>
      <c r="M148" s="17"/>
      <c r="N148" s="17"/>
    </row>
    <row r="149" spans="1:14" ht="15.75">
      <c r="A149" s="13" t="s">
        <v>39</v>
      </c>
      <c r="B149" s="41"/>
      <c r="C149" s="12"/>
      <c r="D149" s="42"/>
      <c r="E149" s="12"/>
      <c r="F149" s="40"/>
      <c r="G149" s="44"/>
      <c r="H149" s="43"/>
      <c r="I149" s="43"/>
      <c r="J149" s="43"/>
      <c r="K149" s="14"/>
      <c r="L149" s="17"/>
      <c r="M149" s="17"/>
      <c r="N149" s="17"/>
    </row>
    <row r="150" spans="1:14" ht="15.75">
      <c r="A150" s="13" t="s">
        <v>40</v>
      </c>
      <c r="B150" s="34"/>
      <c r="C150" s="12"/>
      <c r="D150" s="45"/>
      <c r="E150" s="40"/>
      <c r="F150" s="40"/>
      <c r="G150" s="44"/>
      <c r="H150" s="43"/>
      <c r="I150" s="43"/>
      <c r="J150" s="43"/>
      <c r="K150" s="40"/>
      <c r="L150" s="17"/>
      <c r="M150" s="17"/>
      <c r="N150" s="17"/>
    </row>
  </sheetData>
  <mergeCells count="96">
    <mergeCell ref="A39:N41"/>
    <mergeCell ref="A42:N42"/>
    <mergeCell ref="A43:N43"/>
    <mergeCell ref="A44:N44"/>
    <mergeCell ref="A45:N45"/>
    <mergeCell ref="A46:N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C68:D68"/>
    <mergeCell ref="C69:D69"/>
    <mergeCell ref="C63:D63"/>
    <mergeCell ref="C64:D64"/>
    <mergeCell ref="C65:D65"/>
    <mergeCell ref="C66:D66"/>
    <mergeCell ref="C67:D67"/>
    <mergeCell ref="A87:A88"/>
    <mergeCell ref="B87:B88"/>
    <mergeCell ref="C87:C88"/>
    <mergeCell ref="D87:D88"/>
    <mergeCell ref="E87:E88"/>
    <mergeCell ref="C101:D101"/>
    <mergeCell ref="C102:D102"/>
    <mergeCell ref="C103:D103"/>
    <mergeCell ref="C104:D104"/>
    <mergeCell ref="N87:N88"/>
    <mergeCell ref="C98:D98"/>
    <mergeCell ref="C99:D99"/>
    <mergeCell ref="C100:D100"/>
    <mergeCell ref="F87:F88"/>
    <mergeCell ref="G87:G88"/>
    <mergeCell ref="H87:H88"/>
    <mergeCell ref="I87:I88"/>
    <mergeCell ref="J87:J88"/>
    <mergeCell ref="K87:K88"/>
    <mergeCell ref="L87:L88"/>
    <mergeCell ref="M87:M88"/>
    <mergeCell ref="A124:A125"/>
    <mergeCell ref="B124:B125"/>
    <mergeCell ref="C124:C125"/>
    <mergeCell ref="D124:D125"/>
    <mergeCell ref="E124:E125"/>
    <mergeCell ref="K124:K125"/>
    <mergeCell ref="L124:L125"/>
    <mergeCell ref="M124:M125"/>
    <mergeCell ref="N124:N125"/>
    <mergeCell ref="F124:F125"/>
    <mergeCell ref="G124:G125"/>
    <mergeCell ref="H124:H125"/>
    <mergeCell ref="I124:I125"/>
    <mergeCell ref="J124:J125"/>
    <mergeCell ref="C142:D142"/>
    <mergeCell ref="C143:D143"/>
    <mergeCell ref="C137:D137"/>
    <mergeCell ref="C138:D138"/>
    <mergeCell ref="C139:D139"/>
    <mergeCell ref="C140:D140"/>
    <mergeCell ref="C141:D141"/>
    <mergeCell ref="A3:N5"/>
    <mergeCell ref="A6:N6"/>
    <mergeCell ref="A7:N7"/>
    <mergeCell ref="A8:N8"/>
    <mergeCell ref="A10:N10"/>
    <mergeCell ref="A11:N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C30:D30"/>
    <mergeCell ref="C31:D31"/>
    <mergeCell ref="C25:D25"/>
    <mergeCell ref="C26:D26"/>
    <mergeCell ref="C27:D27"/>
    <mergeCell ref="C28:D28"/>
    <mergeCell ref="C29:D29"/>
  </mergeCells>
  <conditionalFormatting sqref="N126:N130 N141 N136:N139 N89:N91 N49:N57 N21 N15:N19">
    <cfRule type="cellIs" dxfId="11" priority="68" operator="lessThan">
      <formula>0</formula>
    </cfRule>
    <cfRule type="cellIs" dxfId="10" priority="69" operator="greaterThan">
      <formula>0</formula>
    </cfRule>
  </conditionalFormatting>
  <conditionalFormatting sqref="N15">
    <cfRule type="cellIs" dxfId="9" priority="3" operator="lessThan">
      <formula>0</formula>
    </cfRule>
    <cfRule type="cellIs" dxfId="8" priority="4" operator="greaterThan">
      <formula>0</formula>
    </cfRule>
  </conditionalFormatting>
  <conditionalFormatting sqref="N14">
    <cfRule type="cellIs" dxfId="7" priority="1" operator="lessThan">
      <formula>0</formula>
    </cfRule>
    <cfRule type="cellIs" dxfId="6" priority="2" operator="greaterThan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226</TotalTime>
  <Application>LibreOffice/5.1.2.2$Linux_x86 LibreOffice_project/10m0$Build-2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NORMAL FUTURE CALLS</vt:lpstr>
      <vt:lpstr>HNI FUTURE CALLS</vt:lpstr>
      <vt:lpstr>BTST FUTURE CALLS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capital1</dc:creator>
  <cp:lastModifiedBy>capital1</cp:lastModifiedBy>
  <cp:revision>189</cp:revision>
  <dcterms:created xsi:type="dcterms:W3CDTF">2017-02-27T09:03:57Z</dcterms:created>
  <dcterms:modified xsi:type="dcterms:W3CDTF">2017-09-22T12:49:08Z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